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9155" windowHeight="9780"/>
  </bookViews>
  <sheets>
    <sheet name="Equipment" sheetId="3" r:id="rId1"/>
    <sheet name="Instructions" sheetId="7" r:id="rId2"/>
  </sheets>
  <externalReferences>
    <externalReference r:id="rId3"/>
  </externalReferences>
  <definedNames>
    <definedName name="BonusPrices">[1]Dashboard!$C$46</definedName>
    <definedName name="solver_adj" localSheetId="0" hidden="1">Equipment!$A$3:$A$82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9999</definedName>
    <definedName name="solver_lhs1" localSheetId="0" hidden="1">Equipment!$T$3:$T$6</definedName>
    <definedName name="solver_lhs2" localSheetId="0" hidden="1">Equipment!$D$3:$D$82</definedName>
    <definedName name="solver_lin" localSheetId="0" hidden="1">1</definedName>
    <definedName name="solver_neg" localSheetId="0" hidden="1">1</definedName>
    <definedName name="solver_num" localSheetId="0" hidden="1">1</definedName>
    <definedName name="solver_nwt" localSheetId="0" hidden="1">1</definedName>
    <definedName name="solver_opt" localSheetId="0" hidden="1">Equipment!$T$14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hs1" localSheetId="0" hidden="1">Equipment!$V$3:$V$6</definedName>
    <definedName name="solver_rhs2" localSheetId="0" hidden="1">130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P58" i="3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57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3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31"/>
  <c r="V6"/>
  <c r="V5"/>
  <c r="V4"/>
  <c r="J56"/>
  <c r="J54"/>
  <c r="J50"/>
  <c r="J48"/>
  <c r="J46"/>
  <c r="J45"/>
  <c r="J43"/>
  <c r="J41"/>
  <c r="J39"/>
  <c r="J35"/>
  <c r="J26"/>
  <c r="J22"/>
  <c r="J19"/>
  <c r="J14"/>
  <c r="J11"/>
  <c r="J8"/>
  <c r="J6"/>
  <c r="T4"/>
  <c r="I59"/>
  <c r="N59" s="1"/>
  <c r="I60"/>
  <c r="N60" s="1"/>
  <c r="I61"/>
  <c r="N61" s="1"/>
  <c r="I62"/>
  <c r="N62" s="1"/>
  <c r="I63"/>
  <c r="N63" s="1"/>
  <c r="I64"/>
  <c r="N64" s="1"/>
  <c r="I65"/>
  <c r="N65" s="1"/>
  <c r="I66"/>
  <c r="N66" s="1"/>
  <c r="I67"/>
  <c r="N67" s="1"/>
  <c r="I68"/>
  <c r="N68" s="1"/>
  <c r="I69"/>
  <c r="N69" s="1"/>
  <c r="I70"/>
  <c r="N70" s="1"/>
  <c r="I71"/>
  <c r="N71" s="1"/>
  <c r="I72"/>
  <c r="N72" s="1"/>
  <c r="I73"/>
  <c r="N73" s="1"/>
  <c r="I74"/>
  <c r="N74" s="1"/>
  <c r="I75"/>
  <c r="N75" s="1"/>
  <c r="I76"/>
  <c r="N76" s="1"/>
  <c r="I77"/>
  <c r="N77" s="1"/>
  <c r="I78"/>
  <c r="N78" s="1"/>
  <c r="I79"/>
  <c r="N79" s="1"/>
  <c r="I80"/>
  <c r="N80" s="1"/>
  <c r="I81"/>
  <c r="N81" s="1"/>
  <c r="I82"/>
  <c r="N82" s="1"/>
  <c r="I58"/>
  <c r="N58" s="1"/>
  <c r="I57"/>
  <c r="N57" s="1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32"/>
  <c r="I31"/>
  <c r="I5"/>
  <c r="N5" s="1"/>
  <c r="I6"/>
  <c r="I7"/>
  <c r="N7" s="1"/>
  <c r="I8"/>
  <c r="I9"/>
  <c r="N9" s="1"/>
  <c r="I10"/>
  <c r="N10" s="1"/>
  <c r="I11"/>
  <c r="I12"/>
  <c r="N12" s="1"/>
  <c r="I13"/>
  <c r="N13" s="1"/>
  <c r="I14"/>
  <c r="I15"/>
  <c r="N15" s="1"/>
  <c r="I16"/>
  <c r="N16" s="1"/>
  <c r="I17"/>
  <c r="N17" s="1"/>
  <c r="I18"/>
  <c r="N18" s="1"/>
  <c r="I19"/>
  <c r="I20"/>
  <c r="N20" s="1"/>
  <c r="I21"/>
  <c r="N21" s="1"/>
  <c r="I22"/>
  <c r="I23"/>
  <c r="N23" s="1"/>
  <c r="I24"/>
  <c r="N24" s="1"/>
  <c r="I25"/>
  <c r="N25" s="1"/>
  <c r="I26"/>
  <c r="I27"/>
  <c r="N27" s="1"/>
  <c r="I28"/>
  <c r="N28" s="1"/>
  <c r="I29"/>
  <c r="N29" s="1"/>
  <c r="I30"/>
  <c r="N30" s="1"/>
  <c r="I4"/>
  <c r="N4" s="1"/>
  <c r="I3"/>
  <c r="N3" s="1"/>
  <c r="T6"/>
  <c r="T5"/>
  <c r="T3"/>
  <c r="N26" l="1"/>
  <c r="N22"/>
  <c r="N14"/>
  <c r="N8"/>
  <c r="N6"/>
  <c r="N19"/>
  <c r="N11"/>
  <c r="T14" l="1"/>
  <c r="T15"/>
  <c r="T17" l="1"/>
</calcChain>
</file>

<file path=xl/sharedStrings.xml><?xml version="1.0" encoding="utf-8"?>
<sst xmlns="http://schemas.openxmlformats.org/spreadsheetml/2006/main" count="200" uniqueCount="127">
  <si>
    <t>Upkeep</t>
  </si>
  <si>
    <t>Attack</t>
  </si>
  <si>
    <t>&lt;=</t>
  </si>
  <si>
    <t>=</t>
  </si>
  <si>
    <t>Wapens</t>
  </si>
  <si>
    <t>Bulletproof SUV</t>
  </si>
  <si>
    <t>Limousine</t>
  </si>
  <si>
    <t>Maserati</t>
  </si>
  <si>
    <t>Big Rig</t>
  </si>
  <si>
    <t>Lamborghini</t>
  </si>
  <si>
    <t>Mafia Cruiser</t>
  </si>
  <si>
    <t>Armored Limousine</t>
  </si>
  <si>
    <t>Helicopter</t>
  </si>
  <si>
    <t>Armored Lamborghini</t>
  </si>
  <si>
    <t>Patrol Boat</t>
  </si>
  <si>
    <t>Knight XV Armored SUV</t>
  </si>
  <si>
    <t>Private Jet</t>
  </si>
  <si>
    <t>ULTRA Armored Patrol Vehicle</t>
  </si>
  <si>
    <t>Luxury Yacht</t>
  </si>
  <si>
    <t>TNC Vehicle</t>
  </si>
  <si>
    <t>Hijacked Prisoner Transport</t>
  </si>
  <si>
    <t>Marion Hyper-Sub</t>
  </si>
  <si>
    <t>High-Capacity Limousine</t>
  </si>
  <si>
    <t>Jungle Assault Jeep</t>
  </si>
  <si>
    <t>Cargo Ship</t>
  </si>
  <si>
    <t>Local Police Car</t>
  </si>
  <si>
    <t>Go-Fast Boat</t>
  </si>
  <si>
    <t>Police Helicopter</t>
  </si>
  <si>
    <t>Armored Yacht</t>
  </si>
  <si>
    <t>UH-60 Utility Chopper</t>
  </si>
  <si>
    <t>Armored Jet</t>
  </si>
  <si>
    <t>HK PSG1 Sniper Rifle</t>
  </si>
  <si>
    <t>Flamethrower</t>
  </si>
  <si>
    <t>Chain Gun</t>
  </si>
  <si>
    <t>Stick Grenade</t>
  </si>
  <si>
    <t>RPG-7</t>
  </si>
  <si>
    <t>Stick of Dynamite</t>
  </si>
  <si>
    <t>Elephant Gun</t>
  </si>
  <si>
    <t>Advanced Assault Rifle</t>
  </si>
  <si>
    <t>Time Bomb</t>
  </si>
  <si>
    <t>AT4 Rocket Launcher</t>
  </si>
  <si>
    <t>CornerShot Rifle</t>
  </si>
  <si>
    <t>Tripwire Bomb</t>
  </si>
  <si>
    <t>CheyTac Sniper Rifle</t>
  </si>
  <si>
    <t>Russian Roulette Revolver</t>
  </si>
  <si>
    <t>MK-19 Automatic Grenade Launcher</t>
  </si>
  <si>
    <t>SPAS-12 Shotgun</t>
  </si>
  <si>
    <t>Remote Detonator Bomb</t>
  </si>
  <si>
    <t>Silenced Ruger 9mm</t>
  </si>
  <si>
    <t>Beretta M12 Submachine Gun</t>
  </si>
  <si>
    <t>Fragmentation Grenade</t>
  </si>
  <si>
    <t>IMI Galil Assault Rifle</t>
  </si>
  <si>
    <t>FN SCAR</t>
  </si>
  <si>
    <t>Knight's PDW Tactical Rifle</t>
  </si>
  <si>
    <t>MK3A2 Concussion Grenade</t>
  </si>
  <si>
    <t>Colt 9mm Assault Rifle</t>
  </si>
  <si>
    <t>Desert Eagle .50</t>
  </si>
  <si>
    <t>FN FAL</t>
  </si>
  <si>
    <t>M32 Grenade Launcher</t>
  </si>
  <si>
    <t>F1 Fire Helmet</t>
  </si>
  <si>
    <t>Guard Dog</t>
  </si>
  <si>
    <t>Reinforced Kevlar Vest</t>
  </si>
  <si>
    <t>Bullet-Proof Duster</t>
  </si>
  <si>
    <t>Hired Thug</t>
  </si>
  <si>
    <t>Riot Gear</t>
  </si>
  <si>
    <t>Advanced Tactical Armor</t>
  </si>
  <si>
    <t>Security Observation System</t>
  </si>
  <si>
    <t>Armed Guard</t>
  </si>
  <si>
    <t>Torq Body Armor</t>
  </si>
  <si>
    <t>Personal Bodyguard</t>
  </si>
  <si>
    <t>Bomb Squad Suit</t>
  </si>
  <si>
    <t>Corrupt Cop Escort</t>
  </si>
  <si>
    <t>Red Flexion Armor</t>
  </si>
  <si>
    <t>Crooked Federal Agent</t>
  </si>
  <si>
    <t>Heavyweight Prizefighter</t>
  </si>
  <si>
    <t>Aramid Fiber Armor</t>
  </si>
  <si>
    <t>Ex-Military Bodyguard</t>
  </si>
  <si>
    <t>Camouflage Gear</t>
  </si>
  <si>
    <t>Guerrilla Fighter</t>
  </si>
  <si>
    <t>Glass-Topped Wall</t>
  </si>
  <si>
    <t>Barb-Wire Perimeter Fence</t>
  </si>
  <si>
    <t>Razor Wire</t>
  </si>
  <si>
    <t>Hired Mercenary</t>
  </si>
  <si>
    <t>Electric Fence</t>
  </si>
  <si>
    <t>Personal Assassin</t>
  </si>
  <si>
    <t>Level</t>
  </si>
  <si>
    <t>Armor</t>
  </si>
  <si>
    <t>Vehicle</t>
  </si>
  <si>
    <t>Defence</t>
  </si>
  <si>
    <t>Weapons</t>
  </si>
  <si>
    <t>Vehicles</t>
  </si>
  <si>
    <t>Total attack</t>
  </si>
  <si>
    <t>Total defence</t>
  </si>
  <si>
    <t>Bomb/Entorage</t>
  </si>
  <si>
    <t>Bombs</t>
  </si>
  <si>
    <t>Entourage</t>
  </si>
  <si>
    <t>N</t>
  </si>
  <si>
    <t>Defence mogelijk</t>
  </si>
  <si>
    <t>Attack mogelijk</t>
  </si>
  <si>
    <t>Total points</t>
  </si>
  <si>
    <t>Best combo</t>
  </si>
  <si>
    <t>Name</t>
  </si>
  <si>
    <t>Price</t>
  </si>
  <si>
    <t>Y</t>
  </si>
  <si>
    <t xml:space="preserve">Price </t>
  </si>
  <si>
    <t>w/discount</t>
  </si>
  <si>
    <t>Enter level here</t>
  </si>
  <si>
    <t>Enter upkeep here</t>
  </si>
  <si>
    <t>Instructions:</t>
  </si>
  <si>
    <t>1. Enter Level in orange cell</t>
  </si>
  <si>
    <t>2. Enter Desired Upkeep in red cell</t>
  </si>
  <si>
    <t>3. Enter Bombs and Entourage (Y or N)</t>
  </si>
  <si>
    <t>4. Start Solver</t>
  </si>
  <si>
    <t>- Restrictions: $T$3:$T$6 &lt;= =$V$3:$V$6</t>
  </si>
  <si>
    <t>- Target cell, best attack: $T$14</t>
  </si>
  <si>
    <t>OR Target cell, best defence: $T$15</t>
  </si>
  <si>
    <t>OR Target cell, best total: $T$17</t>
  </si>
  <si>
    <t>6. Click Solve, after a short while you should get the best combo in the first column.</t>
  </si>
  <si>
    <t>- Changing cells: $A$3:$A$82</t>
  </si>
  <si>
    <t>Install Excel Addin Solver</t>
  </si>
  <si>
    <t>Enter Y or N</t>
  </si>
  <si>
    <t>5. Enter changing cells and options as in screenshots below (sorry, I'm on Dutch Excel, but the fields should be the same).</t>
  </si>
  <si>
    <r>
      <t xml:space="preserve">Made by </t>
    </r>
    <r>
      <rPr>
        <b/>
        <sz val="12"/>
        <color theme="0"/>
        <rFont val="Calibri"/>
        <family val="2"/>
        <scheme val="minor"/>
      </rPr>
      <t>DaFreez</t>
    </r>
    <r>
      <rPr>
        <sz val="12"/>
        <color theme="0"/>
        <rFont val="Calibri"/>
        <family val="2"/>
        <scheme val="minor"/>
      </rPr>
      <t xml:space="preserve"> 
Supporting the farming way 
Feel free to add me:  
</t>
    </r>
    <r>
      <rPr>
        <b/>
        <sz val="12"/>
        <color theme="0"/>
        <rFont val="Calibri"/>
        <family val="2"/>
        <scheme val="minor"/>
      </rPr>
      <t>BKABXK</t>
    </r>
  </si>
  <si>
    <t>http://office.microsoft.com/en-us/excel-help/load-the-solver-add-in-HP001127725.aspx</t>
  </si>
  <si>
    <t>English</t>
  </si>
  <si>
    <t>Dutch</t>
  </si>
  <si>
    <t>http://office.microsoft.com/nl-nl/excel-help/optimalisatie-met-het-hulpprogramma-excel-oplosser-inleiding-HA001124595.aspx#Bminstalling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</si>
</sst>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" fontId="0" fillId="0" borderId="0" xfId="0" applyNumberFormat="1"/>
    <xf numFmtId="0" fontId="2" fillId="0" borderId="0" xfId="0" applyFont="1"/>
    <xf numFmtId="3" fontId="0" fillId="5" borderId="0" xfId="0" applyNumberFormat="1" applyFill="1"/>
    <xf numFmtId="3" fontId="0" fillId="4" borderId="0" xfId="0" applyNumberFormat="1" applyFill="1"/>
    <xf numFmtId="3" fontId="0" fillId="6" borderId="0" xfId="0" applyNumberFormat="1" applyFill="1"/>
    <xf numFmtId="3" fontId="3" fillId="9" borderId="1" xfId="0" applyNumberFormat="1" applyFont="1" applyFill="1" applyBorder="1" applyAlignment="1">
      <alignment horizontal="center" vertical="center" textRotation="90"/>
    </xf>
    <xf numFmtId="3" fontId="3" fillId="9" borderId="2" xfId="0" applyNumberFormat="1" applyFont="1" applyFill="1" applyBorder="1" applyAlignment="1">
      <alignment horizontal="center" vertical="center" textRotation="90"/>
    </xf>
    <xf numFmtId="3" fontId="3" fillId="9" borderId="3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2" xfId="0" applyNumberFormat="1" applyFont="1" applyFill="1" applyBorder="1" applyAlignment="1">
      <alignment horizontal="center" vertical="center" textRotation="90"/>
    </xf>
    <xf numFmtId="3" fontId="3" fillId="2" borderId="3" xfId="0" applyNumberFormat="1" applyFont="1" applyFill="1" applyBorder="1" applyAlignment="1">
      <alignment horizontal="center" vertical="center" textRotation="90"/>
    </xf>
    <xf numFmtId="3" fontId="3" fillId="11" borderId="1" xfId="0" applyNumberFormat="1" applyFont="1" applyFill="1" applyBorder="1" applyAlignment="1">
      <alignment horizontal="center" vertical="center" textRotation="90"/>
    </xf>
    <xf numFmtId="3" fontId="3" fillId="11" borderId="2" xfId="0" applyNumberFormat="1" applyFont="1" applyFill="1" applyBorder="1" applyAlignment="1">
      <alignment horizontal="center" vertical="center" textRotation="90"/>
    </xf>
    <xf numFmtId="3" fontId="3" fillId="11" borderId="3" xfId="0" applyNumberFormat="1" applyFont="1" applyFill="1" applyBorder="1" applyAlignment="1">
      <alignment horizontal="center" vertical="center" textRotation="90"/>
    </xf>
    <xf numFmtId="3" fontId="2" fillId="9" borderId="0" xfId="0" applyNumberFormat="1" applyFont="1" applyFill="1" applyAlignment="1">
      <alignment horizontal="center"/>
    </xf>
    <xf numFmtId="3" fontId="2" fillId="10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3" fontId="2" fillId="0" borderId="0" xfId="0" applyNumberFormat="1" applyFont="1"/>
    <xf numFmtId="3" fontId="1" fillId="12" borderId="0" xfId="0" applyNumberFormat="1" applyFont="1" applyFill="1"/>
    <xf numFmtId="0" fontId="0" fillId="0" borderId="0" xfId="0" quotePrefix="1"/>
    <xf numFmtId="3" fontId="5" fillId="7" borderId="4" xfId="0" applyNumberFormat="1" applyFont="1" applyFill="1" applyBorder="1" applyAlignment="1">
      <alignment horizontal="center" wrapText="1"/>
    </xf>
    <xf numFmtId="3" fontId="5" fillId="7" borderId="5" xfId="0" applyNumberFormat="1" applyFont="1" applyFill="1" applyBorder="1" applyAlignment="1">
      <alignment horizontal="center"/>
    </xf>
    <xf numFmtId="3" fontId="5" fillId="7" borderId="6" xfId="0" applyNumberFormat="1" applyFont="1" applyFill="1" applyBorder="1" applyAlignment="1">
      <alignment horizontal="center"/>
    </xf>
    <xf numFmtId="3" fontId="5" fillId="7" borderId="7" xfId="0" applyNumberFormat="1" applyFont="1" applyFill="1" applyBorder="1" applyAlignment="1">
      <alignment horizontal="center"/>
    </xf>
    <xf numFmtId="3" fontId="5" fillId="7" borderId="8" xfId="0" applyNumberFormat="1" applyFont="1" applyFill="1" applyBorder="1" applyAlignment="1">
      <alignment horizontal="center"/>
    </xf>
    <xf numFmtId="3" fontId="5" fillId="7" borderId="9" xfId="0" applyNumberFormat="1" applyFont="1" applyFill="1" applyBorder="1" applyAlignment="1">
      <alignment horizontal="center"/>
    </xf>
    <xf numFmtId="3" fontId="2" fillId="8" borderId="0" xfId="0" applyNumberFormat="1" applyFont="1" applyFill="1"/>
    <xf numFmtId="0" fontId="6" fillId="0" borderId="0" xfId="1" applyAlignment="1" applyProtection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</xdr:col>
      <xdr:colOff>4895850</xdr:colOff>
      <xdr:row>35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191000"/>
          <a:ext cx="4895850" cy="2495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3962400</xdr:colOff>
      <xdr:row>51</xdr:row>
      <xdr:rowOff>38100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858000"/>
          <a:ext cx="3962400" cy="289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ORM8\iMobsters%20Cheat%20Sheet%20v5.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shboard"/>
      <sheetName val="Real Estate"/>
      <sheetName val="Optimizer"/>
      <sheetName val="Equipment"/>
      <sheetName val="Missions"/>
      <sheetName val="Formulas"/>
      <sheetName val="STATS historie"/>
    </sheetNames>
    <sheetDataSet>
      <sheetData sheetId="0">
        <row r="46">
          <cell r="C46">
            <v>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ffice.microsoft.com/nl-nl/excel-help/optimalisatie-met-het-hulpprogramma-excel-oplosser-inleiding-HA001124595.aspx" TargetMode="External"/><Relationship Id="rId1" Type="http://schemas.openxmlformats.org/officeDocument/2006/relationships/hyperlink" Target="http://office.microsoft.com/en-us/excel-help/load-the-solver-add-in-HP001127725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2"/>
  <sheetViews>
    <sheetView tabSelected="1" workbookViewId="0">
      <selection activeCell="W17" sqref="W17"/>
    </sheetView>
  </sheetViews>
  <sheetFormatPr defaultRowHeight="15"/>
  <cols>
    <col min="1" max="1" width="11.28515625" style="1" bestFit="1" customWidth="1"/>
    <col min="2" max="2" width="3.42578125" style="1" customWidth="1"/>
    <col min="3" max="3" width="6.140625" style="1" customWidth="1"/>
    <col min="4" max="4" width="5.140625" style="1" customWidth="1"/>
    <col min="5" max="5" width="32.7109375" style="1" customWidth="1"/>
    <col min="6" max="6" width="8.28515625" style="1" hidden="1" customWidth="1"/>
    <col min="7" max="7" width="6.7109375" style="1" hidden="1" customWidth="1"/>
    <col min="8" max="8" width="7.85546875" style="1" hidden="1" customWidth="1"/>
    <col min="9" max="9" width="0.28515625" style="1" hidden="1" customWidth="1"/>
    <col min="10" max="10" width="0.140625" style="1" customWidth="1"/>
    <col min="11" max="11" width="11" style="1" customWidth="1"/>
    <col min="12" max="12" width="11" style="1" bestFit="1" customWidth="1"/>
    <col min="13" max="13" width="9" style="1" customWidth="1"/>
    <col min="14" max="14" width="12.42578125" style="1" hidden="1" customWidth="1"/>
    <col min="15" max="15" width="6.5703125" style="1" customWidth="1"/>
    <col min="16" max="16" width="9.85546875" style="1" hidden="1" customWidth="1"/>
    <col min="17" max="17" width="8" style="1" customWidth="1"/>
    <col min="18" max="18" width="6.5703125" style="1" customWidth="1"/>
    <col min="19" max="19" width="13.28515625" style="1" bestFit="1" customWidth="1"/>
    <col min="20" max="20" width="16.42578125" style="1" bestFit="1" customWidth="1"/>
    <col min="21" max="21" width="3" style="1" bestFit="1" customWidth="1"/>
    <col min="22" max="22" width="12.7109375" style="1" bestFit="1" customWidth="1"/>
    <col min="23" max="16384" width="9.140625" style="1"/>
  </cols>
  <sheetData>
    <row r="1" spans="1:23" s="18" customFormat="1">
      <c r="A1" s="18" t="s">
        <v>100</v>
      </c>
      <c r="D1" s="18" t="s">
        <v>85</v>
      </c>
      <c r="E1" s="18" t="s">
        <v>101</v>
      </c>
      <c r="F1" s="18" t="s">
        <v>4</v>
      </c>
      <c r="G1" s="18" t="s">
        <v>86</v>
      </c>
      <c r="H1" s="18" t="s">
        <v>87</v>
      </c>
      <c r="I1" s="18" t="s">
        <v>85</v>
      </c>
      <c r="J1" s="18" t="s">
        <v>93</v>
      </c>
      <c r="K1" s="18" t="s">
        <v>102</v>
      </c>
      <c r="L1" s="18" t="s">
        <v>104</v>
      </c>
      <c r="M1" s="18" t="s">
        <v>0</v>
      </c>
      <c r="N1" s="18" t="s">
        <v>98</v>
      </c>
      <c r="O1" s="18" t="s">
        <v>1</v>
      </c>
      <c r="P1" s="18" t="s">
        <v>97</v>
      </c>
      <c r="Q1" s="18" t="s">
        <v>88</v>
      </c>
      <c r="S1" s="18" t="s">
        <v>85</v>
      </c>
      <c r="T1" s="27">
        <v>130</v>
      </c>
      <c r="V1" s="18" t="s">
        <v>106</v>
      </c>
    </row>
    <row r="2" spans="1:23" ht="15.75" thickBot="1">
      <c r="L2" s="18" t="s">
        <v>105</v>
      </c>
      <c r="S2" s="18"/>
    </row>
    <row r="3" spans="1:23">
      <c r="A3" s="15">
        <v>0</v>
      </c>
      <c r="B3" s="3"/>
      <c r="C3" s="6" t="s">
        <v>89</v>
      </c>
      <c r="D3" s="3">
        <v>7</v>
      </c>
      <c r="E3" s="3" t="s">
        <v>31</v>
      </c>
      <c r="F3" s="3">
        <v>1</v>
      </c>
      <c r="G3" s="3">
        <v>0</v>
      </c>
      <c r="H3" s="3">
        <v>0</v>
      </c>
      <c r="I3" s="3">
        <f>$T$1</f>
        <v>130</v>
      </c>
      <c r="J3" s="3" t="s">
        <v>103</v>
      </c>
      <c r="K3" s="3">
        <v>28000</v>
      </c>
      <c r="L3" s="3">
        <v>26600</v>
      </c>
      <c r="M3" s="3">
        <v>0</v>
      </c>
      <c r="N3" s="3">
        <f>IF($D3&lt;=$I3,IF($J3="Y",O3,0),0)</f>
        <v>8</v>
      </c>
      <c r="O3" s="3">
        <v>8</v>
      </c>
      <c r="P3" s="3">
        <f>IF($D3&lt;=$I3,IF($J3="Y",Q3,0),0)</f>
        <v>6</v>
      </c>
      <c r="Q3" s="3">
        <v>6</v>
      </c>
      <c r="S3" s="2" t="s">
        <v>0</v>
      </c>
      <c r="T3" s="1">
        <f>SUMPRODUCT(A3:A82,M3:M82)</f>
        <v>420999999.99999136</v>
      </c>
      <c r="U3" t="s">
        <v>2</v>
      </c>
      <c r="V3" s="19">
        <v>421000000</v>
      </c>
      <c r="W3" s="1" t="s">
        <v>107</v>
      </c>
    </row>
    <row r="4" spans="1:23">
      <c r="A4" s="15">
        <v>0</v>
      </c>
      <c r="B4" s="3"/>
      <c r="C4" s="7"/>
      <c r="D4" s="3">
        <v>9</v>
      </c>
      <c r="E4" s="3" t="s">
        <v>32</v>
      </c>
      <c r="F4" s="3">
        <v>1</v>
      </c>
      <c r="G4" s="3">
        <v>0</v>
      </c>
      <c r="H4" s="3">
        <v>0</v>
      </c>
      <c r="I4" s="3">
        <f>$T$1</f>
        <v>130</v>
      </c>
      <c r="J4" s="3" t="s">
        <v>103</v>
      </c>
      <c r="K4" s="3">
        <v>100000</v>
      </c>
      <c r="L4" s="3">
        <v>95000</v>
      </c>
      <c r="M4" s="3">
        <v>2000</v>
      </c>
      <c r="N4" s="3">
        <f t="shared" ref="N4:N30" si="0">IF($D4&lt;=$I4,IF($J4="Y",O4,0),0)</f>
        <v>12</v>
      </c>
      <c r="O4" s="3">
        <v>12</v>
      </c>
      <c r="P4" s="3">
        <f t="shared" ref="P4:P30" si="1">IF($D4&lt;=$I4,IF($J4="Y",Q4,0),0)</f>
        <v>10</v>
      </c>
      <c r="Q4" s="3">
        <v>10</v>
      </c>
      <c r="S4" s="2" t="s">
        <v>89</v>
      </c>
      <c r="T4" s="1">
        <f>SUMPRODUCT(A3:A82,F3:F82)</f>
        <v>650</v>
      </c>
      <c r="U4" t="s">
        <v>3</v>
      </c>
      <c r="V4">
        <f>$T$1*5</f>
        <v>650</v>
      </c>
    </row>
    <row r="5" spans="1:23">
      <c r="A5" s="15">
        <v>0</v>
      </c>
      <c r="B5" s="3"/>
      <c r="C5" s="7"/>
      <c r="D5" s="3">
        <v>12</v>
      </c>
      <c r="E5" s="3" t="s">
        <v>33</v>
      </c>
      <c r="F5" s="3">
        <v>1</v>
      </c>
      <c r="G5" s="3">
        <v>0</v>
      </c>
      <c r="H5" s="3">
        <v>0</v>
      </c>
      <c r="I5" s="3">
        <f t="shared" ref="I5:I30" si="2">$T$1</f>
        <v>130</v>
      </c>
      <c r="J5" s="3" t="s">
        <v>103</v>
      </c>
      <c r="K5" s="3">
        <v>150000</v>
      </c>
      <c r="L5" s="3">
        <v>142500</v>
      </c>
      <c r="M5" s="3">
        <v>3000</v>
      </c>
      <c r="N5" s="3">
        <f t="shared" si="0"/>
        <v>14</v>
      </c>
      <c r="O5" s="3">
        <v>14</v>
      </c>
      <c r="P5" s="3">
        <f t="shared" si="1"/>
        <v>13</v>
      </c>
      <c r="Q5" s="3">
        <v>13</v>
      </c>
      <c r="S5" s="2" t="s">
        <v>86</v>
      </c>
      <c r="T5" s="1">
        <f>SUMPRODUCT(A3:A82,G3:G82)</f>
        <v>650</v>
      </c>
      <c r="U5" t="s">
        <v>3</v>
      </c>
      <c r="V5">
        <f>$T$1*5</f>
        <v>650</v>
      </c>
    </row>
    <row r="6" spans="1:23">
      <c r="A6" s="15">
        <v>0</v>
      </c>
      <c r="B6" s="3"/>
      <c r="C6" s="7"/>
      <c r="D6" s="3">
        <v>14</v>
      </c>
      <c r="E6" s="3" t="s">
        <v>34</v>
      </c>
      <c r="F6" s="3">
        <v>1</v>
      </c>
      <c r="G6" s="3">
        <v>0</v>
      </c>
      <c r="H6" s="3">
        <v>0</v>
      </c>
      <c r="I6" s="3">
        <f t="shared" si="2"/>
        <v>130</v>
      </c>
      <c r="J6" s="3" t="str">
        <f>$T$9</f>
        <v>N</v>
      </c>
      <c r="K6" s="3">
        <v>17500</v>
      </c>
      <c r="L6" s="3">
        <v>16625</v>
      </c>
      <c r="M6" s="3">
        <v>1100</v>
      </c>
      <c r="N6" s="3">
        <f t="shared" si="0"/>
        <v>0</v>
      </c>
      <c r="O6" s="3">
        <v>23</v>
      </c>
      <c r="P6" s="3">
        <f t="shared" si="1"/>
        <v>0</v>
      </c>
      <c r="Q6" s="3">
        <v>0</v>
      </c>
      <c r="S6" s="2" t="s">
        <v>90</v>
      </c>
      <c r="T6" s="1">
        <f>SUMPRODUCT(A3:A82,H3:H82)</f>
        <v>649.99999999999227</v>
      </c>
      <c r="U6" t="s">
        <v>3</v>
      </c>
      <c r="V6">
        <f>$T$1*5</f>
        <v>650</v>
      </c>
    </row>
    <row r="7" spans="1:23">
      <c r="A7" s="15">
        <v>0</v>
      </c>
      <c r="B7" s="3"/>
      <c r="C7" s="7"/>
      <c r="D7" s="3">
        <v>17</v>
      </c>
      <c r="E7" s="3" t="s">
        <v>35</v>
      </c>
      <c r="F7" s="3">
        <v>1</v>
      </c>
      <c r="G7" s="3">
        <v>0</v>
      </c>
      <c r="H7" s="3">
        <v>0</v>
      </c>
      <c r="I7" s="3">
        <f t="shared" si="2"/>
        <v>130</v>
      </c>
      <c r="J7" s="3" t="s">
        <v>103</v>
      </c>
      <c r="K7" s="3">
        <v>450000</v>
      </c>
      <c r="L7" s="3">
        <v>427500</v>
      </c>
      <c r="M7" s="3">
        <v>6000</v>
      </c>
      <c r="N7" s="3">
        <f t="shared" si="0"/>
        <v>15</v>
      </c>
      <c r="O7" s="3">
        <v>15</v>
      </c>
      <c r="P7" s="3">
        <f t="shared" si="1"/>
        <v>20</v>
      </c>
      <c r="Q7" s="3">
        <v>20</v>
      </c>
      <c r="S7" s="18"/>
    </row>
    <row r="8" spans="1:23">
      <c r="A8" s="15">
        <v>0</v>
      </c>
      <c r="B8" s="3"/>
      <c r="C8" s="7"/>
      <c r="D8" s="3">
        <v>19</v>
      </c>
      <c r="E8" s="3" t="s">
        <v>36</v>
      </c>
      <c r="F8" s="3">
        <v>1</v>
      </c>
      <c r="G8" s="3">
        <v>0</v>
      </c>
      <c r="H8" s="3">
        <v>0</v>
      </c>
      <c r="I8" s="3">
        <f t="shared" si="2"/>
        <v>130</v>
      </c>
      <c r="J8" s="3" t="str">
        <f>$T$9</f>
        <v>N</v>
      </c>
      <c r="K8" s="3">
        <v>55000</v>
      </c>
      <c r="L8" s="3">
        <v>52250</v>
      </c>
      <c r="M8" s="3">
        <v>3300</v>
      </c>
      <c r="N8" s="3">
        <f t="shared" si="0"/>
        <v>0</v>
      </c>
      <c r="O8" s="3">
        <v>33</v>
      </c>
      <c r="P8" s="3">
        <f t="shared" si="1"/>
        <v>0</v>
      </c>
      <c r="Q8" s="3">
        <v>0</v>
      </c>
      <c r="S8" s="18"/>
    </row>
    <row r="9" spans="1:23">
      <c r="A9" s="15">
        <v>0</v>
      </c>
      <c r="B9" s="3"/>
      <c r="C9" s="7"/>
      <c r="D9" s="3">
        <v>22</v>
      </c>
      <c r="E9" s="3" t="s">
        <v>37</v>
      </c>
      <c r="F9" s="3">
        <v>1</v>
      </c>
      <c r="G9" s="3">
        <v>0</v>
      </c>
      <c r="H9" s="3">
        <v>0</v>
      </c>
      <c r="I9" s="3">
        <f t="shared" si="2"/>
        <v>130</v>
      </c>
      <c r="J9" s="3" t="s">
        <v>103</v>
      </c>
      <c r="K9" s="3">
        <v>650000</v>
      </c>
      <c r="L9" s="3">
        <v>617500</v>
      </c>
      <c r="M9" s="3">
        <v>13000</v>
      </c>
      <c r="N9" s="3">
        <f t="shared" si="0"/>
        <v>24</v>
      </c>
      <c r="O9" s="3">
        <v>24</v>
      </c>
      <c r="P9" s="3">
        <f t="shared" si="1"/>
        <v>14</v>
      </c>
      <c r="Q9" s="3">
        <v>14</v>
      </c>
      <c r="S9" s="18" t="s">
        <v>94</v>
      </c>
      <c r="T9" s="1" t="s">
        <v>96</v>
      </c>
      <c r="V9" s="1" t="s">
        <v>120</v>
      </c>
    </row>
    <row r="10" spans="1:23">
      <c r="A10" s="15">
        <v>0</v>
      </c>
      <c r="B10" s="3"/>
      <c r="C10" s="7"/>
      <c r="D10" s="3">
        <v>25</v>
      </c>
      <c r="E10" s="3" t="s">
        <v>38</v>
      </c>
      <c r="F10" s="3">
        <v>1</v>
      </c>
      <c r="G10" s="3">
        <v>0</v>
      </c>
      <c r="H10" s="3">
        <v>0</v>
      </c>
      <c r="I10" s="3">
        <f t="shared" si="2"/>
        <v>130</v>
      </c>
      <c r="J10" s="3" t="s">
        <v>103</v>
      </c>
      <c r="K10" s="3">
        <v>800000</v>
      </c>
      <c r="L10" s="3">
        <v>760000</v>
      </c>
      <c r="M10" s="3">
        <v>15000</v>
      </c>
      <c r="N10" s="3">
        <f t="shared" si="0"/>
        <v>25</v>
      </c>
      <c r="O10" s="3">
        <v>25</v>
      </c>
      <c r="P10" s="3">
        <f t="shared" si="1"/>
        <v>19</v>
      </c>
      <c r="Q10" s="3">
        <v>19</v>
      </c>
      <c r="S10" s="18" t="s">
        <v>95</v>
      </c>
      <c r="T10" s="1" t="s">
        <v>96</v>
      </c>
      <c r="V10" s="1" t="s">
        <v>120</v>
      </c>
    </row>
    <row r="11" spans="1:23">
      <c r="A11" s="15">
        <v>0</v>
      </c>
      <c r="B11" s="3"/>
      <c r="C11" s="7"/>
      <c r="D11" s="3">
        <v>30</v>
      </c>
      <c r="E11" s="3" t="s">
        <v>39</v>
      </c>
      <c r="F11" s="3">
        <v>1</v>
      </c>
      <c r="G11" s="3">
        <v>0</v>
      </c>
      <c r="H11" s="3">
        <v>0</v>
      </c>
      <c r="I11" s="3">
        <f t="shared" si="2"/>
        <v>130</v>
      </c>
      <c r="J11" s="3" t="str">
        <f>$T$9</f>
        <v>N</v>
      </c>
      <c r="K11" s="3">
        <v>130000</v>
      </c>
      <c r="L11" s="3">
        <v>123500</v>
      </c>
      <c r="M11" s="3">
        <v>7800</v>
      </c>
      <c r="N11" s="3">
        <f t="shared" si="0"/>
        <v>0</v>
      </c>
      <c r="O11" s="3">
        <v>45</v>
      </c>
      <c r="P11" s="3">
        <f t="shared" si="1"/>
        <v>0</v>
      </c>
      <c r="Q11" s="3">
        <v>0</v>
      </c>
      <c r="S11" s="18"/>
    </row>
    <row r="12" spans="1:23">
      <c r="A12" s="15">
        <v>0</v>
      </c>
      <c r="B12" s="3"/>
      <c r="C12" s="7"/>
      <c r="D12" s="3">
        <v>35</v>
      </c>
      <c r="E12" s="3" t="s">
        <v>40</v>
      </c>
      <c r="F12" s="3">
        <v>1</v>
      </c>
      <c r="G12" s="3">
        <v>0</v>
      </c>
      <c r="H12" s="3">
        <v>0</v>
      </c>
      <c r="I12" s="3">
        <f t="shared" si="2"/>
        <v>130</v>
      </c>
      <c r="J12" s="3" t="s">
        <v>103</v>
      </c>
      <c r="K12" s="3">
        <v>1800000</v>
      </c>
      <c r="L12" s="3">
        <v>1710000</v>
      </c>
      <c r="M12" s="3">
        <v>35000</v>
      </c>
      <c r="N12" s="3">
        <f t="shared" si="0"/>
        <v>40</v>
      </c>
      <c r="O12" s="3">
        <v>40</v>
      </c>
      <c r="P12" s="3">
        <f t="shared" si="1"/>
        <v>18</v>
      </c>
      <c r="Q12" s="3">
        <v>18</v>
      </c>
      <c r="S12" s="18"/>
    </row>
    <row r="13" spans="1:23">
      <c r="A13" s="15">
        <v>0</v>
      </c>
      <c r="B13" s="3"/>
      <c r="C13" s="7"/>
      <c r="D13" s="3">
        <v>40</v>
      </c>
      <c r="E13" s="3" t="s">
        <v>41</v>
      </c>
      <c r="F13" s="3">
        <v>1</v>
      </c>
      <c r="G13" s="3">
        <v>0</v>
      </c>
      <c r="H13" s="3">
        <v>0</v>
      </c>
      <c r="I13" s="3">
        <f t="shared" si="2"/>
        <v>130</v>
      </c>
      <c r="J13" s="3" t="s">
        <v>103</v>
      </c>
      <c r="K13" s="3">
        <v>3000000</v>
      </c>
      <c r="L13" s="3">
        <v>2850000</v>
      </c>
      <c r="M13" s="3">
        <v>60000</v>
      </c>
      <c r="N13" s="3">
        <f t="shared" si="0"/>
        <v>42</v>
      </c>
      <c r="O13" s="3">
        <v>42</v>
      </c>
      <c r="P13" s="3">
        <f t="shared" si="1"/>
        <v>28</v>
      </c>
      <c r="Q13" s="3">
        <v>28</v>
      </c>
      <c r="S13" s="18"/>
    </row>
    <row r="14" spans="1:23">
      <c r="A14" s="15">
        <v>0</v>
      </c>
      <c r="B14" s="3"/>
      <c r="C14" s="7"/>
      <c r="D14" s="3">
        <v>45</v>
      </c>
      <c r="E14" s="3" t="s">
        <v>42</v>
      </c>
      <c r="F14" s="3">
        <v>1</v>
      </c>
      <c r="G14" s="3">
        <v>0</v>
      </c>
      <c r="H14" s="3">
        <v>0</v>
      </c>
      <c r="I14" s="3">
        <f t="shared" si="2"/>
        <v>130</v>
      </c>
      <c r="J14" s="3" t="str">
        <f>$T$9</f>
        <v>N</v>
      </c>
      <c r="K14" s="3">
        <v>360000</v>
      </c>
      <c r="L14" s="3">
        <v>342000</v>
      </c>
      <c r="M14" s="3">
        <v>22000</v>
      </c>
      <c r="N14" s="3">
        <f t="shared" si="0"/>
        <v>0</v>
      </c>
      <c r="O14" s="3">
        <v>64</v>
      </c>
      <c r="P14" s="3">
        <f t="shared" si="1"/>
        <v>0</v>
      </c>
      <c r="Q14" s="3">
        <v>0</v>
      </c>
      <c r="S14" s="18" t="s">
        <v>91</v>
      </c>
      <c r="T14" s="18">
        <f>SUMPRODUCT(A3:A82,N3:N82)</f>
        <v>166749.99999999808</v>
      </c>
    </row>
    <row r="15" spans="1:23">
      <c r="A15" s="15">
        <v>0</v>
      </c>
      <c r="B15" s="3"/>
      <c r="C15" s="7"/>
      <c r="D15" s="3">
        <v>50</v>
      </c>
      <c r="E15" s="3" t="s">
        <v>43</v>
      </c>
      <c r="F15" s="3">
        <v>1</v>
      </c>
      <c r="G15" s="3">
        <v>0</v>
      </c>
      <c r="H15" s="3">
        <v>0</v>
      </c>
      <c r="I15" s="3">
        <f t="shared" si="2"/>
        <v>130</v>
      </c>
      <c r="J15" s="3" t="s">
        <v>103</v>
      </c>
      <c r="K15" s="3">
        <v>4250000</v>
      </c>
      <c r="L15" s="3">
        <v>4037500</v>
      </c>
      <c r="M15" s="3">
        <v>85000</v>
      </c>
      <c r="N15" s="3">
        <f t="shared" si="0"/>
        <v>46</v>
      </c>
      <c r="O15" s="3">
        <v>46</v>
      </c>
      <c r="P15" s="3">
        <f t="shared" si="1"/>
        <v>32</v>
      </c>
      <c r="Q15" s="3">
        <v>32</v>
      </c>
      <c r="S15" s="18" t="s">
        <v>92</v>
      </c>
      <c r="T15" s="18">
        <f>SUMPRODUCT(A3:A82,P3:P82)</f>
        <v>90797.435897434305</v>
      </c>
    </row>
    <row r="16" spans="1:23">
      <c r="A16" s="15">
        <v>0</v>
      </c>
      <c r="B16" s="3"/>
      <c r="C16" s="7"/>
      <c r="D16" s="3">
        <v>55</v>
      </c>
      <c r="E16" s="3" t="s">
        <v>44</v>
      </c>
      <c r="F16" s="3">
        <v>1</v>
      </c>
      <c r="G16" s="3">
        <v>0</v>
      </c>
      <c r="H16" s="3">
        <v>0</v>
      </c>
      <c r="I16" s="3">
        <f t="shared" si="2"/>
        <v>130</v>
      </c>
      <c r="J16" s="3" t="s">
        <v>103</v>
      </c>
      <c r="K16" s="3">
        <v>5300000</v>
      </c>
      <c r="L16" s="3">
        <v>5035000</v>
      </c>
      <c r="M16" s="3">
        <v>100000</v>
      </c>
      <c r="N16" s="3">
        <f t="shared" si="0"/>
        <v>48</v>
      </c>
      <c r="O16" s="3">
        <v>48</v>
      </c>
      <c r="P16" s="3">
        <f t="shared" si="1"/>
        <v>36</v>
      </c>
      <c r="Q16" s="3">
        <v>36</v>
      </c>
      <c r="S16" s="18"/>
      <c r="T16" s="18"/>
    </row>
    <row r="17" spans="1:20">
      <c r="A17" s="15">
        <v>0</v>
      </c>
      <c r="B17" s="3"/>
      <c r="C17" s="7"/>
      <c r="D17" s="3">
        <v>60</v>
      </c>
      <c r="E17" s="3" t="s">
        <v>45</v>
      </c>
      <c r="F17" s="3">
        <v>1</v>
      </c>
      <c r="G17" s="3">
        <v>0</v>
      </c>
      <c r="H17" s="3">
        <v>0</v>
      </c>
      <c r="I17" s="3">
        <f t="shared" si="2"/>
        <v>130</v>
      </c>
      <c r="J17" s="3" t="s">
        <v>103</v>
      </c>
      <c r="K17" s="3">
        <v>6500000</v>
      </c>
      <c r="L17" s="3">
        <v>6175000</v>
      </c>
      <c r="M17" s="3">
        <v>120000</v>
      </c>
      <c r="N17" s="3">
        <f t="shared" si="0"/>
        <v>51</v>
      </c>
      <c r="O17" s="3">
        <v>51</v>
      </c>
      <c r="P17" s="3">
        <f t="shared" si="1"/>
        <v>40</v>
      </c>
      <c r="Q17" s="3">
        <v>40</v>
      </c>
      <c r="S17" s="18" t="s">
        <v>99</v>
      </c>
      <c r="T17" s="18">
        <f>T14+T15</f>
        <v>257547.43589743238</v>
      </c>
    </row>
    <row r="18" spans="1:20">
      <c r="A18" s="15">
        <v>0</v>
      </c>
      <c r="B18" s="3"/>
      <c r="C18" s="7"/>
      <c r="D18" s="3">
        <v>65</v>
      </c>
      <c r="E18" s="3" t="s">
        <v>46</v>
      </c>
      <c r="F18" s="3">
        <v>1</v>
      </c>
      <c r="G18" s="3">
        <v>0</v>
      </c>
      <c r="H18" s="3">
        <v>0</v>
      </c>
      <c r="I18" s="3">
        <f t="shared" si="2"/>
        <v>130</v>
      </c>
      <c r="J18" s="3" t="s">
        <v>103</v>
      </c>
      <c r="K18" s="3">
        <v>6800000</v>
      </c>
      <c r="L18" s="3">
        <v>6460000</v>
      </c>
      <c r="M18" s="3">
        <v>130000</v>
      </c>
      <c r="N18" s="3">
        <f t="shared" si="0"/>
        <v>58</v>
      </c>
      <c r="O18" s="3">
        <v>58</v>
      </c>
      <c r="P18" s="3">
        <f t="shared" si="1"/>
        <v>41</v>
      </c>
      <c r="Q18" s="3">
        <v>41</v>
      </c>
    </row>
    <row r="19" spans="1:20" ht="15.75" thickBot="1">
      <c r="A19" s="15">
        <v>0</v>
      </c>
      <c r="B19" s="3"/>
      <c r="C19" s="7"/>
      <c r="D19" s="3">
        <v>70</v>
      </c>
      <c r="E19" s="3" t="s">
        <v>47</v>
      </c>
      <c r="F19" s="3">
        <v>1</v>
      </c>
      <c r="G19" s="3">
        <v>0</v>
      </c>
      <c r="H19" s="3">
        <v>0</v>
      </c>
      <c r="I19" s="3">
        <f t="shared" si="2"/>
        <v>130</v>
      </c>
      <c r="J19" s="3" t="str">
        <f>$T$9</f>
        <v>N</v>
      </c>
      <c r="K19" s="3">
        <v>750000</v>
      </c>
      <c r="L19" s="3">
        <v>712500</v>
      </c>
      <c r="M19" s="3">
        <v>45000</v>
      </c>
      <c r="N19" s="3">
        <f t="shared" si="0"/>
        <v>0</v>
      </c>
      <c r="O19" s="3">
        <v>85</v>
      </c>
      <c r="P19" s="3">
        <f t="shared" si="1"/>
        <v>0</v>
      </c>
      <c r="Q19" s="3">
        <v>0</v>
      </c>
    </row>
    <row r="20" spans="1:20">
      <c r="A20" s="15">
        <v>0</v>
      </c>
      <c r="B20" s="3"/>
      <c r="C20" s="7"/>
      <c r="D20" s="3">
        <v>75</v>
      </c>
      <c r="E20" s="3" t="s">
        <v>48</v>
      </c>
      <c r="F20" s="3">
        <v>1</v>
      </c>
      <c r="G20" s="3">
        <v>0</v>
      </c>
      <c r="H20" s="3">
        <v>0</v>
      </c>
      <c r="I20" s="3">
        <f t="shared" si="2"/>
        <v>130</v>
      </c>
      <c r="J20" s="3" t="s">
        <v>103</v>
      </c>
      <c r="K20" s="3">
        <v>7400000</v>
      </c>
      <c r="L20" s="3">
        <v>7030000</v>
      </c>
      <c r="M20" s="3">
        <v>145000</v>
      </c>
      <c r="N20" s="3">
        <f t="shared" si="0"/>
        <v>68</v>
      </c>
      <c r="O20" s="3">
        <v>68</v>
      </c>
      <c r="P20" s="3">
        <f t="shared" si="1"/>
        <v>43</v>
      </c>
      <c r="Q20" s="3">
        <v>43</v>
      </c>
      <c r="S20" s="21" t="s">
        <v>122</v>
      </c>
      <c r="T20" s="22"/>
    </row>
    <row r="21" spans="1:20">
      <c r="A21" s="15">
        <v>0</v>
      </c>
      <c r="B21" s="3"/>
      <c r="C21" s="7"/>
      <c r="D21" s="3">
        <v>80</v>
      </c>
      <c r="E21" s="3" t="s">
        <v>49</v>
      </c>
      <c r="F21" s="3">
        <v>1</v>
      </c>
      <c r="G21" s="3">
        <v>0</v>
      </c>
      <c r="H21" s="3">
        <v>0</v>
      </c>
      <c r="I21" s="3">
        <f t="shared" si="2"/>
        <v>130</v>
      </c>
      <c r="J21" s="3" t="s">
        <v>103</v>
      </c>
      <c r="K21" s="3">
        <v>8200000</v>
      </c>
      <c r="L21" s="3">
        <v>7790000</v>
      </c>
      <c r="M21" s="3">
        <v>160000</v>
      </c>
      <c r="N21" s="3">
        <f t="shared" si="0"/>
        <v>76</v>
      </c>
      <c r="O21" s="3">
        <v>76</v>
      </c>
      <c r="P21" s="3">
        <f t="shared" si="1"/>
        <v>46</v>
      </c>
      <c r="Q21" s="3">
        <v>46</v>
      </c>
      <c r="S21" s="23"/>
      <c r="T21" s="24"/>
    </row>
    <row r="22" spans="1:20">
      <c r="A22" s="15">
        <v>0</v>
      </c>
      <c r="B22" s="3"/>
      <c r="C22" s="7"/>
      <c r="D22" s="3">
        <v>85</v>
      </c>
      <c r="E22" s="3" t="s">
        <v>50</v>
      </c>
      <c r="F22" s="3">
        <v>1</v>
      </c>
      <c r="G22" s="3">
        <v>0</v>
      </c>
      <c r="H22" s="3">
        <v>0</v>
      </c>
      <c r="I22" s="3">
        <f t="shared" si="2"/>
        <v>130</v>
      </c>
      <c r="J22" s="3" t="str">
        <f>$T$9</f>
        <v>N</v>
      </c>
      <c r="K22" s="3">
        <v>1250000</v>
      </c>
      <c r="L22" s="3">
        <v>1187500</v>
      </c>
      <c r="M22" s="3">
        <v>72000</v>
      </c>
      <c r="N22" s="3">
        <f t="shared" si="0"/>
        <v>0</v>
      </c>
      <c r="O22" s="3">
        <v>112</v>
      </c>
      <c r="P22" s="3">
        <f t="shared" si="1"/>
        <v>0</v>
      </c>
      <c r="Q22" s="3">
        <v>0</v>
      </c>
      <c r="S22" s="23"/>
      <c r="T22" s="24"/>
    </row>
    <row r="23" spans="1:20" ht="15.75" thickBot="1">
      <c r="A23" s="15">
        <v>0</v>
      </c>
      <c r="B23" s="3"/>
      <c r="C23" s="7"/>
      <c r="D23" s="3">
        <v>90</v>
      </c>
      <c r="E23" s="3" t="s">
        <v>51</v>
      </c>
      <c r="F23" s="3">
        <v>1</v>
      </c>
      <c r="G23" s="3">
        <v>0</v>
      </c>
      <c r="H23" s="3">
        <v>0</v>
      </c>
      <c r="I23" s="3">
        <f t="shared" si="2"/>
        <v>130</v>
      </c>
      <c r="J23" s="3" t="s">
        <v>103</v>
      </c>
      <c r="K23" s="3">
        <v>9100000</v>
      </c>
      <c r="L23" s="3">
        <v>8645000</v>
      </c>
      <c r="M23" s="3">
        <v>175000</v>
      </c>
      <c r="N23" s="3">
        <f t="shared" si="0"/>
        <v>92</v>
      </c>
      <c r="O23" s="3">
        <v>92</v>
      </c>
      <c r="P23" s="3">
        <f t="shared" si="1"/>
        <v>48</v>
      </c>
      <c r="Q23" s="3">
        <v>48</v>
      </c>
      <c r="S23" s="25"/>
      <c r="T23" s="26"/>
    </row>
    <row r="24" spans="1:20">
      <c r="A24" s="15">
        <v>0</v>
      </c>
      <c r="B24" s="3"/>
      <c r="C24" s="7"/>
      <c r="D24" s="3">
        <v>95</v>
      </c>
      <c r="E24" s="3" t="s">
        <v>52</v>
      </c>
      <c r="F24" s="3">
        <v>1</v>
      </c>
      <c r="G24" s="3">
        <v>0</v>
      </c>
      <c r="H24" s="3">
        <v>0</v>
      </c>
      <c r="I24" s="3">
        <f t="shared" si="2"/>
        <v>130</v>
      </c>
      <c r="J24" s="3" t="s">
        <v>103</v>
      </c>
      <c r="K24" s="3">
        <v>9800000</v>
      </c>
      <c r="L24" s="3">
        <v>9310000</v>
      </c>
      <c r="M24" s="3">
        <v>190000</v>
      </c>
      <c r="N24" s="3">
        <f t="shared" si="0"/>
        <v>100</v>
      </c>
      <c r="O24" s="3">
        <v>100</v>
      </c>
      <c r="P24" s="3">
        <f t="shared" si="1"/>
        <v>50</v>
      </c>
      <c r="Q24" s="3">
        <v>50</v>
      </c>
    </row>
    <row r="25" spans="1:20">
      <c r="A25" s="15">
        <v>0</v>
      </c>
      <c r="B25" s="3"/>
      <c r="C25" s="7"/>
      <c r="D25" s="3">
        <v>100</v>
      </c>
      <c r="E25" s="3" t="s">
        <v>53</v>
      </c>
      <c r="F25" s="3">
        <v>1</v>
      </c>
      <c r="G25" s="3">
        <v>0</v>
      </c>
      <c r="H25" s="3">
        <v>0</v>
      </c>
      <c r="I25" s="3">
        <f t="shared" si="2"/>
        <v>130</v>
      </c>
      <c r="J25" s="3" t="s">
        <v>103</v>
      </c>
      <c r="K25" s="3">
        <v>10000000</v>
      </c>
      <c r="L25" s="3">
        <v>9500000</v>
      </c>
      <c r="M25" s="3">
        <v>200000</v>
      </c>
      <c r="N25" s="3">
        <f t="shared" si="0"/>
        <v>110</v>
      </c>
      <c r="O25" s="3">
        <v>110</v>
      </c>
      <c r="P25" s="3">
        <f t="shared" si="1"/>
        <v>55</v>
      </c>
      <c r="Q25" s="3">
        <v>55</v>
      </c>
    </row>
    <row r="26" spans="1:20">
      <c r="A26" s="15">
        <v>0</v>
      </c>
      <c r="B26" s="3"/>
      <c r="C26" s="7"/>
      <c r="D26" s="3">
        <v>115</v>
      </c>
      <c r="E26" s="3" t="s">
        <v>54</v>
      </c>
      <c r="F26" s="3">
        <v>1</v>
      </c>
      <c r="G26" s="3">
        <v>0</v>
      </c>
      <c r="H26" s="3">
        <v>0</v>
      </c>
      <c r="I26" s="3">
        <f t="shared" si="2"/>
        <v>130</v>
      </c>
      <c r="J26" s="3" t="str">
        <f>$T$9</f>
        <v>N</v>
      </c>
      <c r="K26" s="3">
        <v>1600000</v>
      </c>
      <c r="L26" s="3">
        <v>1520000</v>
      </c>
      <c r="M26" s="3">
        <v>92000</v>
      </c>
      <c r="N26" s="3">
        <f t="shared" si="0"/>
        <v>0</v>
      </c>
      <c r="O26" s="3">
        <v>144</v>
      </c>
      <c r="P26" s="3">
        <f t="shared" si="1"/>
        <v>0</v>
      </c>
      <c r="Q26" s="3">
        <v>0</v>
      </c>
    </row>
    <row r="27" spans="1:20">
      <c r="A27" s="15">
        <v>0</v>
      </c>
      <c r="B27" s="3"/>
      <c r="C27" s="7"/>
      <c r="D27" s="3">
        <v>119</v>
      </c>
      <c r="E27" s="3" t="s">
        <v>55</v>
      </c>
      <c r="F27" s="3">
        <v>1</v>
      </c>
      <c r="G27" s="3">
        <v>0</v>
      </c>
      <c r="H27" s="3">
        <v>0</v>
      </c>
      <c r="I27" s="3">
        <f t="shared" si="2"/>
        <v>130</v>
      </c>
      <c r="J27" s="3" t="s">
        <v>103</v>
      </c>
      <c r="K27" s="3">
        <v>10600000</v>
      </c>
      <c r="L27" s="3">
        <v>10070000</v>
      </c>
      <c r="M27" s="3">
        <v>230000</v>
      </c>
      <c r="N27" s="3">
        <f t="shared" si="0"/>
        <v>120</v>
      </c>
      <c r="O27" s="3">
        <v>120</v>
      </c>
      <c r="P27" s="3">
        <f t="shared" si="1"/>
        <v>58</v>
      </c>
      <c r="Q27" s="3">
        <v>58</v>
      </c>
    </row>
    <row r="28" spans="1:20">
      <c r="A28" s="15">
        <v>650</v>
      </c>
      <c r="B28" s="3"/>
      <c r="C28" s="7"/>
      <c r="D28" s="3">
        <v>130</v>
      </c>
      <c r="E28" s="3" t="s">
        <v>56</v>
      </c>
      <c r="F28" s="3">
        <v>1</v>
      </c>
      <c r="G28" s="3">
        <v>0</v>
      </c>
      <c r="H28" s="3">
        <v>0</v>
      </c>
      <c r="I28" s="3">
        <f t="shared" si="2"/>
        <v>130</v>
      </c>
      <c r="J28" s="3" t="s">
        <v>103</v>
      </c>
      <c r="K28" s="3">
        <v>13500000</v>
      </c>
      <c r="L28" s="3">
        <v>12825000</v>
      </c>
      <c r="M28" s="3">
        <v>270000</v>
      </c>
      <c r="N28" s="3">
        <f t="shared" si="0"/>
        <v>148</v>
      </c>
      <c r="O28" s="3">
        <v>148</v>
      </c>
      <c r="P28" s="3">
        <f t="shared" si="1"/>
        <v>57</v>
      </c>
      <c r="Q28" s="3">
        <v>57</v>
      </c>
    </row>
    <row r="29" spans="1:20">
      <c r="A29" s="15">
        <v>0</v>
      </c>
      <c r="B29" s="3"/>
      <c r="C29" s="7"/>
      <c r="D29" s="3">
        <v>140</v>
      </c>
      <c r="E29" s="3" t="s">
        <v>57</v>
      </c>
      <c r="F29" s="3">
        <v>1</v>
      </c>
      <c r="G29" s="3">
        <v>0</v>
      </c>
      <c r="H29" s="3">
        <v>0</v>
      </c>
      <c r="I29" s="3">
        <f t="shared" si="2"/>
        <v>130</v>
      </c>
      <c r="J29" s="3" t="s">
        <v>103</v>
      </c>
      <c r="K29" s="3">
        <v>14500000</v>
      </c>
      <c r="L29" s="3">
        <v>13775000</v>
      </c>
      <c r="M29" s="3">
        <v>290000</v>
      </c>
      <c r="N29" s="3">
        <f t="shared" si="0"/>
        <v>0</v>
      </c>
      <c r="O29" s="3">
        <v>150</v>
      </c>
      <c r="P29" s="3">
        <f t="shared" si="1"/>
        <v>0</v>
      </c>
      <c r="Q29" s="3">
        <v>70</v>
      </c>
    </row>
    <row r="30" spans="1:20" ht="15.75" thickBot="1">
      <c r="A30" s="15">
        <v>0</v>
      </c>
      <c r="B30" s="3"/>
      <c r="C30" s="8"/>
      <c r="D30" s="3">
        <v>150</v>
      </c>
      <c r="E30" s="3" t="s">
        <v>58</v>
      </c>
      <c r="F30" s="3">
        <v>1</v>
      </c>
      <c r="G30" s="3">
        <v>0</v>
      </c>
      <c r="H30" s="3">
        <v>0</v>
      </c>
      <c r="I30" s="3">
        <f t="shared" si="2"/>
        <v>130</v>
      </c>
      <c r="J30" s="3" t="s">
        <v>103</v>
      </c>
      <c r="K30" s="3">
        <v>15000000</v>
      </c>
      <c r="L30" s="3">
        <v>14250000</v>
      </c>
      <c r="M30" s="3">
        <v>300000</v>
      </c>
      <c r="N30" s="3">
        <f t="shared" si="0"/>
        <v>0</v>
      </c>
      <c r="O30" s="3">
        <v>170</v>
      </c>
      <c r="P30" s="3">
        <f t="shared" si="1"/>
        <v>0</v>
      </c>
      <c r="Q30" s="3">
        <v>60</v>
      </c>
    </row>
    <row r="31" spans="1:20">
      <c r="A31" s="16">
        <v>0</v>
      </c>
      <c r="B31" s="5"/>
      <c r="C31" s="12" t="s">
        <v>86</v>
      </c>
      <c r="D31" s="5">
        <v>5</v>
      </c>
      <c r="E31" s="5" t="s">
        <v>59</v>
      </c>
      <c r="F31" s="5">
        <v>0</v>
      </c>
      <c r="G31" s="5">
        <v>1</v>
      </c>
      <c r="H31" s="5">
        <v>0</v>
      </c>
      <c r="I31" s="5">
        <f>$T$1</f>
        <v>130</v>
      </c>
      <c r="J31" s="5" t="s">
        <v>103</v>
      </c>
      <c r="K31" s="5">
        <v>50000</v>
      </c>
      <c r="L31" s="5">
        <v>47500</v>
      </c>
      <c r="M31" s="5">
        <v>0</v>
      </c>
      <c r="N31" s="5">
        <f>IF(D31&lt;=I31,IF(J31="Y",O31,0),0)</f>
        <v>6</v>
      </c>
      <c r="O31" s="5">
        <v>6</v>
      </c>
      <c r="P31" s="5">
        <f>IF($D31&lt;=$I31,IF($J31="Y",Q31,0),0)</f>
        <v>10</v>
      </c>
      <c r="Q31" s="5">
        <v>10</v>
      </c>
    </row>
    <row r="32" spans="1:20">
      <c r="A32" s="16">
        <v>650</v>
      </c>
      <c r="B32" s="5"/>
      <c r="C32" s="13"/>
      <c r="D32" s="5">
        <v>7</v>
      </c>
      <c r="E32" s="5" t="s">
        <v>60</v>
      </c>
      <c r="F32" s="5">
        <v>0</v>
      </c>
      <c r="G32" s="5">
        <v>1</v>
      </c>
      <c r="H32" s="5">
        <v>0</v>
      </c>
      <c r="I32" s="5">
        <f>$T$1</f>
        <v>130</v>
      </c>
      <c r="J32" s="5" t="s">
        <v>103</v>
      </c>
      <c r="K32" s="5">
        <v>100000</v>
      </c>
      <c r="L32" s="5">
        <v>95000</v>
      </c>
      <c r="M32" s="5">
        <v>0</v>
      </c>
      <c r="N32" s="5">
        <f t="shared" ref="N32:N56" si="3">IF(D32&lt;=I32,IF(J32="Y",O32,0),0)</f>
        <v>9</v>
      </c>
      <c r="O32" s="5">
        <v>9</v>
      </c>
      <c r="P32" s="5">
        <f t="shared" ref="P32:P56" si="4">IF($D32&lt;=$I32,IF($J32="Y",Q32,0),0)</f>
        <v>9</v>
      </c>
      <c r="Q32" s="5">
        <v>9</v>
      </c>
    </row>
    <row r="33" spans="1:17">
      <c r="A33" s="16">
        <v>0</v>
      </c>
      <c r="B33" s="5"/>
      <c r="C33" s="13"/>
      <c r="D33" s="5">
        <v>10</v>
      </c>
      <c r="E33" s="5" t="s">
        <v>61</v>
      </c>
      <c r="F33" s="5">
        <v>0</v>
      </c>
      <c r="G33" s="5">
        <v>1</v>
      </c>
      <c r="H33" s="5">
        <v>0</v>
      </c>
      <c r="I33" s="5">
        <f t="shared" ref="I33:I57" si="5">$T$1</f>
        <v>130</v>
      </c>
      <c r="J33" s="5" t="s">
        <v>103</v>
      </c>
      <c r="K33" s="5">
        <v>185000</v>
      </c>
      <c r="L33" s="5">
        <v>175750</v>
      </c>
      <c r="M33" s="5">
        <v>3600</v>
      </c>
      <c r="N33" s="5">
        <f t="shared" si="3"/>
        <v>6</v>
      </c>
      <c r="O33" s="5">
        <v>6</v>
      </c>
      <c r="P33" s="5">
        <f t="shared" si="4"/>
        <v>17</v>
      </c>
      <c r="Q33" s="5">
        <v>17</v>
      </c>
    </row>
    <row r="34" spans="1:17">
      <c r="A34" s="16">
        <v>0</v>
      </c>
      <c r="B34" s="5"/>
      <c r="C34" s="13"/>
      <c r="D34" s="5">
        <v>12</v>
      </c>
      <c r="E34" s="5" t="s">
        <v>62</v>
      </c>
      <c r="F34" s="5">
        <v>0</v>
      </c>
      <c r="G34" s="5">
        <v>1</v>
      </c>
      <c r="H34" s="5">
        <v>0</v>
      </c>
      <c r="I34" s="5">
        <f t="shared" si="5"/>
        <v>130</v>
      </c>
      <c r="J34" s="5" t="s">
        <v>103</v>
      </c>
      <c r="K34" s="5">
        <v>280000</v>
      </c>
      <c r="L34" s="5">
        <v>266000</v>
      </c>
      <c r="M34" s="5">
        <v>5600</v>
      </c>
      <c r="N34" s="5">
        <f t="shared" si="3"/>
        <v>8</v>
      </c>
      <c r="O34" s="5">
        <v>8</v>
      </c>
      <c r="P34" s="5">
        <f t="shared" si="4"/>
        <v>20</v>
      </c>
      <c r="Q34" s="5">
        <v>20</v>
      </c>
    </row>
    <row r="35" spans="1:17">
      <c r="A35" s="16">
        <v>0</v>
      </c>
      <c r="B35" s="5"/>
      <c r="C35" s="13"/>
      <c r="D35" s="5">
        <v>14</v>
      </c>
      <c r="E35" s="5" t="s">
        <v>63</v>
      </c>
      <c r="F35" s="5">
        <v>0</v>
      </c>
      <c r="G35" s="5">
        <v>1</v>
      </c>
      <c r="H35" s="5">
        <v>0</v>
      </c>
      <c r="I35" s="5">
        <f t="shared" si="5"/>
        <v>130</v>
      </c>
      <c r="J35" s="5" t="str">
        <f>$T$10</f>
        <v>N</v>
      </c>
      <c r="K35" s="5">
        <v>100000</v>
      </c>
      <c r="L35" s="5">
        <v>95000</v>
      </c>
      <c r="M35" s="5">
        <v>20000</v>
      </c>
      <c r="N35" s="5">
        <f t="shared" si="3"/>
        <v>0</v>
      </c>
      <c r="O35" s="5">
        <v>13</v>
      </c>
      <c r="P35" s="5">
        <f t="shared" si="4"/>
        <v>0</v>
      </c>
      <c r="Q35" s="5">
        <v>26</v>
      </c>
    </row>
    <row r="36" spans="1:17">
      <c r="A36" s="16">
        <v>0</v>
      </c>
      <c r="B36" s="5"/>
      <c r="C36" s="13"/>
      <c r="D36" s="5">
        <v>16</v>
      </c>
      <c r="E36" s="5" t="s">
        <v>64</v>
      </c>
      <c r="F36" s="5">
        <v>0</v>
      </c>
      <c r="G36" s="5">
        <v>1</v>
      </c>
      <c r="H36" s="5">
        <v>0</v>
      </c>
      <c r="I36" s="5">
        <f t="shared" si="5"/>
        <v>130</v>
      </c>
      <c r="J36" s="5" t="s">
        <v>103</v>
      </c>
      <c r="K36" s="5">
        <v>550000</v>
      </c>
      <c r="L36" s="5">
        <v>522500</v>
      </c>
      <c r="M36" s="5">
        <v>11000</v>
      </c>
      <c r="N36" s="5">
        <f t="shared" si="3"/>
        <v>9</v>
      </c>
      <c r="O36" s="5">
        <v>9</v>
      </c>
      <c r="P36" s="5">
        <f t="shared" si="4"/>
        <v>25</v>
      </c>
      <c r="Q36" s="5">
        <v>25</v>
      </c>
    </row>
    <row r="37" spans="1:17">
      <c r="A37" s="16">
        <v>0</v>
      </c>
      <c r="B37" s="5"/>
      <c r="C37" s="13"/>
      <c r="D37" s="5">
        <v>18</v>
      </c>
      <c r="E37" s="5" t="s">
        <v>65</v>
      </c>
      <c r="F37" s="5">
        <v>0</v>
      </c>
      <c r="G37" s="5">
        <v>1</v>
      </c>
      <c r="H37" s="5">
        <v>0</v>
      </c>
      <c r="I37" s="5">
        <f t="shared" si="5"/>
        <v>130</v>
      </c>
      <c r="J37" s="5" t="s">
        <v>103</v>
      </c>
      <c r="K37" s="5">
        <v>750000</v>
      </c>
      <c r="L37" s="5">
        <v>712500</v>
      </c>
      <c r="M37" s="5">
        <v>12000</v>
      </c>
      <c r="N37" s="5">
        <f t="shared" si="3"/>
        <v>10</v>
      </c>
      <c r="O37" s="5">
        <v>10</v>
      </c>
      <c r="P37" s="5">
        <f t="shared" si="4"/>
        <v>28</v>
      </c>
      <c r="Q37" s="5">
        <v>28</v>
      </c>
    </row>
    <row r="38" spans="1:17">
      <c r="A38" s="16">
        <v>0</v>
      </c>
      <c r="B38" s="5"/>
      <c r="C38" s="13"/>
      <c r="D38" s="5">
        <v>27</v>
      </c>
      <c r="E38" s="5" t="s">
        <v>66</v>
      </c>
      <c r="F38" s="5">
        <v>0</v>
      </c>
      <c r="G38" s="5">
        <v>1</v>
      </c>
      <c r="H38" s="5">
        <v>0</v>
      </c>
      <c r="I38" s="5">
        <f t="shared" si="5"/>
        <v>130</v>
      </c>
      <c r="J38" s="5" t="s">
        <v>103</v>
      </c>
      <c r="K38" s="5">
        <v>1800000</v>
      </c>
      <c r="L38" s="5">
        <v>1710000</v>
      </c>
      <c r="M38" s="5">
        <v>36000</v>
      </c>
      <c r="N38" s="5">
        <f t="shared" si="3"/>
        <v>12</v>
      </c>
      <c r="O38" s="5">
        <v>12</v>
      </c>
      <c r="P38" s="5">
        <f t="shared" si="4"/>
        <v>42</v>
      </c>
      <c r="Q38" s="5">
        <v>42</v>
      </c>
    </row>
    <row r="39" spans="1:17">
      <c r="A39" s="16">
        <v>0</v>
      </c>
      <c r="B39" s="5"/>
      <c r="C39" s="13"/>
      <c r="D39" s="5">
        <v>32</v>
      </c>
      <c r="E39" s="5" t="s">
        <v>67</v>
      </c>
      <c r="F39" s="5">
        <v>0</v>
      </c>
      <c r="G39" s="5">
        <v>1</v>
      </c>
      <c r="H39" s="5">
        <v>0</v>
      </c>
      <c r="I39" s="5">
        <f t="shared" si="5"/>
        <v>130</v>
      </c>
      <c r="J39" s="5" t="str">
        <f>$T$10</f>
        <v>N</v>
      </c>
      <c r="K39" s="5">
        <v>375000</v>
      </c>
      <c r="L39" s="5">
        <v>356250</v>
      </c>
      <c r="M39" s="5">
        <v>75000</v>
      </c>
      <c r="N39" s="5">
        <f t="shared" si="3"/>
        <v>0</v>
      </c>
      <c r="O39" s="5">
        <v>18</v>
      </c>
      <c r="P39" s="5">
        <f t="shared" si="4"/>
        <v>0</v>
      </c>
      <c r="Q39" s="5">
        <v>50</v>
      </c>
    </row>
    <row r="40" spans="1:17">
      <c r="A40" s="16">
        <v>0</v>
      </c>
      <c r="B40" s="5"/>
      <c r="C40" s="13"/>
      <c r="D40" s="5">
        <v>37</v>
      </c>
      <c r="E40" s="5" t="s">
        <v>68</v>
      </c>
      <c r="F40" s="5">
        <v>0</v>
      </c>
      <c r="G40" s="5">
        <v>1</v>
      </c>
      <c r="H40" s="5">
        <v>0</v>
      </c>
      <c r="I40" s="5">
        <f t="shared" si="5"/>
        <v>130</v>
      </c>
      <c r="J40" s="5" t="s">
        <v>103</v>
      </c>
      <c r="K40" s="5">
        <v>4000000</v>
      </c>
      <c r="L40" s="5">
        <v>3800000</v>
      </c>
      <c r="M40" s="5">
        <v>80000</v>
      </c>
      <c r="N40" s="5">
        <f t="shared" si="3"/>
        <v>12</v>
      </c>
      <c r="O40" s="5">
        <v>12</v>
      </c>
      <c r="P40" s="5">
        <f t="shared" si="4"/>
        <v>62</v>
      </c>
      <c r="Q40" s="5">
        <v>62</v>
      </c>
    </row>
    <row r="41" spans="1:17">
      <c r="A41" s="16">
        <v>0</v>
      </c>
      <c r="B41" s="5"/>
      <c r="C41" s="13"/>
      <c r="D41" s="5">
        <v>42</v>
      </c>
      <c r="E41" s="5" t="s">
        <v>69</v>
      </c>
      <c r="F41" s="5">
        <v>0</v>
      </c>
      <c r="G41" s="5">
        <v>1</v>
      </c>
      <c r="H41" s="5">
        <v>0</v>
      </c>
      <c r="I41" s="5">
        <f t="shared" si="5"/>
        <v>130</v>
      </c>
      <c r="J41" s="5" t="str">
        <f>$T$10</f>
        <v>N</v>
      </c>
      <c r="K41" s="5">
        <v>900000</v>
      </c>
      <c r="L41" s="5">
        <v>855000</v>
      </c>
      <c r="M41" s="5">
        <v>180000</v>
      </c>
      <c r="N41" s="5">
        <f t="shared" si="3"/>
        <v>0</v>
      </c>
      <c r="O41" s="5">
        <v>29</v>
      </c>
      <c r="P41" s="5">
        <f t="shared" si="4"/>
        <v>0</v>
      </c>
      <c r="Q41" s="5">
        <v>55</v>
      </c>
    </row>
    <row r="42" spans="1:17">
      <c r="A42" s="16">
        <v>0</v>
      </c>
      <c r="B42" s="5"/>
      <c r="C42" s="13"/>
      <c r="D42" s="5">
        <v>47</v>
      </c>
      <c r="E42" s="5" t="s">
        <v>70</v>
      </c>
      <c r="F42" s="5">
        <v>0</v>
      </c>
      <c r="G42" s="5">
        <v>1</v>
      </c>
      <c r="H42" s="5">
        <v>0</v>
      </c>
      <c r="I42" s="5">
        <f t="shared" si="5"/>
        <v>130</v>
      </c>
      <c r="J42" s="5" t="s">
        <v>103</v>
      </c>
      <c r="K42" s="5">
        <v>7000000</v>
      </c>
      <c r="L42" s="5">
        <v>6650000</v>
      </c>
      <c r="M42" s="5">
        <v>140000</v>
      </c>
      <c r="N42" s="5">
        <f t="shared" si="3"/>
        <v>27</v>
      </c>
      <c r="O42" s="5">
        <v>27</v>
      </c>
      <c r="P42" s="5">
        <f t="shared" si="4"/>
        <v>72</v>
      </c>
      <c r="Q42" s="5">
        <v>72</v>
      </c>
    </row>
    <row r="43" spans="1:17">
      <c r="A43" s="16">
        <v>0</v>
      </c>
      <c r="B43" s="5"/>
      <c r="C43" s="13"/>
      <c r="D43" s="5">
        <v>52</v>
      </c>
      <c r="E43" s="5" t="s">
        <v>71</v>
      </c>
      <c r="F43" s="5">
        <v>0</v>
      </c>
      <c r="G43" s="5">
        <v>1</v>
      </c>
      <c r="H43" s="5">
        <v>0</v>
      </c>
      <c r="I43" s="5">
        <f t="shared" si="5"/>
        <v>130</v>
      </c>
      <c r="J43" s="5" t="str">
        <f>$T$10</f>
        <v>N</v>
      </c>
      <c r="K43" s="5">
        <v>1300000</v>
      </c>
      <c r="L43" s="5">
        <v>1235000</v>
      </c>
      <c r="M43" s="5">
        <v>260000</v>
      </c>
      <c r="N43" s="5">
        <f t="shared" si="3"/>
        <v>0</v>
      </c>
      <c r="O43" s="5">
        <v>32</v>
      </c>
      <c r="P43" s="5">
        <f t="shared" si="4"/>
        <v>0</v>
      </c>
      <c r="Q43" s="5">
        <v>78</v>
      </c>
    </row>
    <row r="44" spans="1:17">
      <c r="A44" s="16">
        <v>0</v>
      </c>
      <c r="B44" s="5"/>
      <c r="C44" s="13"/>
      <c r="D44" s="5">
        <v>57</v>
      </c>
      <c r="E44" s="5" t="s">
        <v>72</v>
      </c>
      <c r="F44" s="5">
        <v>0</v>
      </c>
      <c r="G44" s="5">
        <v>1</v>
      </c>
      <c r="H44" s="5">
        <v>0</v>
      </c>
      <c r="I44" s="5">
        <f t="shared" si="5"/>
        <v>130</v>
      </c>
      <c r="J44" s="5" t="s">
        <v>103</v>
      </c>
      <c r="K44" s="5">
        <v>10500000</v>
      </c>
      <c r="L44" s="5">
        <v>9975000</v>
      </c>
      <c r="M44" s="5">
        <v>210000</v>
      </c>
      <c r="N44" s="5">
        <f t="shared" si="3"/>
        <v>24</v>
      </c>
      <c r="O44" s="5">
        <v>24</v>
      </c>
      <c r="P44" s="5">
        <f t="shared" si="4"/>
        <v>90</v>
      </c>
      <c r="Q44" s="5">
        <v>90</v>
      </c>
    </row>
    <row r="45" spans="1:17">
      <c r="A45" s="16">
        <v>0</v>
      </c>
      <c r="B45" s="5"/>
      <c r="C45" s="13"/>
      <c r="D45" s="5">
        <v>62</v>
      </c>
      <c r="E45" s="5" t="s">
        <v>73</v>
      </c>
      <c r="F45" s="5">
        <v>0</v>
      </c>
      <c r="G45" s="5">
        <v>1</v>
      </c>
      <c r="H45" s="5">
        <v>0</v>
      </c>
      <c r="I45" s="5">
        <f t="shared" si="5"/>
        <v>130</v>
      </c>
      <c r="J45" s="5" t="str">
        <f>$T$10</f>
        <v>N</v>
      </c>
      <c r="K45" s="5">
        <v>1800000</v>
      </c>
      <c r="L45" s="5">
        <v>1710000</v>
      </c>
      <c r="M45" s="5">
        <v>360000</v>
      </c>
      <c r="N45" s="5">
        <f t="shared" si="3"/>
        <v>0</v>
      </c>
      <c r="O45" s="5">
        <v>36</v>
      </c>
      <c r="P45" s="5">
        <f t="shared" si="4"/>
        <v>0</v>
      </c>
      <c r="Q45" s="5">
        <v>95</v>
      </c>
    </row>
    <row r="46" spans="1:17">
      <c r="A46" s="16">
        <v>0</v>
      </c>
      <c r="B46" s="5"/>
      <c r="C46" s="13"/>
      <c r="D46" s="5">
        <v>67</v>
      </c>
      <c r="E46" s="5" t="s">
        <v>74</v>
      </c>
      <c r="F46" s="5">
        <v>0</v>
      </c>
      <c r="G46" s="5">
        <v>1</v>
      </c>
      <c r="H46" s="5">
        <v>0</v>
      </c>
      <c r="I46" s="5">
        <f t="shared" si="5"/>
        <v>130</v>
      </c>
      <c r="J46" s="5" t="str">
        <f>$T$10</f>
        <v>N</v>
      </c>
      <c r="K46" s="5">
        <v>2000000</v>
      </c>
      <c r="L46" s="5">
        <v>1900000</v>
      </c>
      <c r="M46" s="5">
        <v>400000</v>
      </c>
      <c r="N46" s="5">
        <f t="shared" si="3"/>
        <v>0</v>
      </c>
      <c r="O46" s="5">
        <v>37</v>
      </c>
      <c r="P46" s="5">
        <f t="shared" si="4"/>
        <v>0</v>
      </c>
      <c r="Q46" s="5">
        <v>98</v>
      </c>
    </row>
    <row r="47" spans="1:17">
      <c r="A47" s="16">
        <v>0</v>
      </c>
      <c r="B47" s="5"/>
      <c r="C47" s="13"/>
      <c r="D47" s="5">
        <v>72</v>
      </c>
      <c r="E47" s="5" t="s">
        <v>75</v>
      </c>
      <c r="F47" s="5">
        <v>0</v>
      </c>
      <c r="G47" s="5">
        <v>1</v>
      </c>
      <c r="H47" s="5">
        <v>0</v>
      </c>
      <c r="I47" s="5">
        <f t="shared" si="5"/>
        <v>130</v>
      </c>
      <c r="J47" s="5" t="s">
        <v>103</v>
      </c>
      <c r="K47" s="5">
        <v>12500000</v>
      </c>
      <c r="L47" s="5">
        <v>11875000</v>
      </c>
      <c r="M47" s="5">
        <v>250000</v>
      </c>
      <c r="N47" s="5">
        <f t="shared" si="3"/>
        <v>44</v>
      </c>
      <c r="O47" s="5">
        <v>44</v>
      </c>
      <c r="P47" s="5">
        <f t="shared" si="4"/>
        <v>100</v>
      </c>
      <c r="Q47" s="5">
        <v>100</v>
      </c>
    </row>
    <row r="48" spans="1:17">
      <c r="A48" s="16">
        <v>0</v>
      </c>
      <c r="B48" s="5"/>
      <c r="C48" s="13"/>
      <c r="D48" s="5">
        <v>77</v>
      </c>
      <c r="E48" s="5" t="s">
        <v>76</v>
      </c>
      <c r="F48" s="5">
        <v>0</v>
      </c>
      <c r="G48" s="5">
        <v>1</v>
      </c>
      <c r="H48" s="5">
        <v>0</v>
      </c>
      <c r="I48" s="5">
        <f t="shared" si="5"/>
        <v>130</v>
      </c>
      <c r="J48" s="5" t="str">
        <f>$T$10</f>
        <v>N</v>
      </c>
      <c r="K48" s="5">
        <v>2300000</v>
      </c>
      <c r="L48" s="5">
        <v>2185000</v>
      </c>
      <c r="M48" s="5">
        <v>460000</v>
      </c>
      <c r="N48" s="5">
        <f t="shared" si="3"/>
        <v>0</v>
      </c>
      <c r="O48" s="5">
        <v>46</v>
      </c>
      <c r="P48" s="5">
        <f t="shared" si="4"/>
        <v>0</v>
      </c>
      <c r="Q48" s="5">
        <v>109</v>
      </c>
    </row>
    <row r="49" spans="1:17">
      <c r="A49" s="16">
        <v>0</v>
      </c>
      <c r="B49" s="5"/>
      <c r="C49" s="13"/>
      <c r="D49" s="5">
        <v>82</v>
      </c>
      <c r="E49" s="5" t="s">
        <v>77</v>
      </c>
      <c r="F49" s="5">
        <v>0</v>
      </c>
      <c r="G49" s="5">
        <v>1</v>
      </c>
      <c r="H49" s="5">
        <v>0</v>
      </c>
      <c r="I49" s="5">
        <f t="shared" si="5"/>
        <v>130</v>
      </c>
      <c r="J49" s="5" t="s">
        <v>103</v>
      </c>
      <c r="K49" s="5">
        <v>16000000</v>
      </c>
      <c r="L49" s="5">
        <v>15200000</v>
      </c>
      <c r="M49" s="5">
        <v>320000</v>
      </c>
      <c r="N49" s="5">
        <f t="shared" si="3"/>
        <v>49</v>
      </c>
      <c r="O49" s="5">
        <v>49</v>
      </c>
      <c r="P49" s="5">
        <f t="shared" si="4"/>
        <v>115</v>
      </c>
      <c r="Q49" s="5">
        <v>115</v>
      </c>
    </row>
    <row r="50" spans="1:17">
      <c r="A50" s="16">
        <v>0</v>
      </c>
      <c r="B50" s="5"/>
      <c r="C50" s="13"/>
      <c r="D50" s="5">
        <v>87</v>
      </c>
      <c r="E50" s="5" t="s">
        <v>78</v>
      </c>
      <c r="F50" s="5">
        <v>0</v>
      </c>
      <c r="G50" s="5">
        <v>1</v>
      </c>
      <c r="H50" s="5">
        <v>0</v>
      </c>
      <c r="I50" s="5">
        <f t="shared" si="5"/>
        <v>130</v>
      </c>
      <c r="J50" s="5" t="str">
        <f>$T$10</f>
        <v>N</v>
      </c>
      <c r="K50" s="5">
        <v>2800000</v>
      </c>
      <c r="L50" s="5">
        <v>2660000</v>
      </c>
      <c r="M50" s="5">
        <v>520000</v>
      </c>
      <c r="N50" s="5">
        <f t="shared" si="3"/>
        <v>0</v>
      </c>
      <c r="O50" s="5">
        <v>51</v>
      </c>
      <c r="P50" s="5">
        <f t="shared" si="4"/>
        <v>0</v>
      </c>
      <c r="Q50" s="5">
        <v>124</v>
      </c>
    </row>
    <row r="51" spans="1:17">
      <c r="A51" s="16">
        <v>0</v>
      </c>
      <c r="B51" s="5"/>
      <c r="C51" s="13"/>
      <c r="D51" s="5">
        <v>92</v>
      </c>
      <c r="E51" s="5" t="s">
        <v>79</v>
      </c>
      <c r="F51" s="5">
        <v>0</v>
      </c>
      <c r="G51" s="5">
        <v>1</v>
      </c>
      <c r="H51" s="5">
        <v>0</v>
      </c>
      <c r="I51" s="5">
        <f t="shared" si="5"/>
        <v>130</v>
      </c>
      <c r="J51" s="5" t="s">
        <v>103</v>
      </c>
      <c r="K51" s="5">
        <v>18000000</v>
      </c>
      <c r="L51" s="5">
        <v>17100000</v>
      </c>
      <c r="M51" s="5">
        <v>380000</v>
      </c>
      <c r="N51" s="5">
        <f t="shared" si="3"/>
        <v>52</v>
      </c>
      <c r="O51" s="5">
        <v>52</v>
      </c>
      <c r="P51" s="5">
        <f t="shared" si="4"/>
        <v>132</v>
      </c>
      <c r="Q51" s="5">
        <v>132</v>
      </c>
    </row>
    <row r="52" spans="1:17">
      <c r="A52" s="16">
        <v>0</v>
      </c>
      <c r="B52" s="5"/>
      <c r="C52" s="13"/>
      <c r="D52" s="5">
        <v>97</v>
      </c>
      <c r="E52" s="5" t="s">
        <v>80</v>
      </c>
      <c r="F52" s="5">
        <v>0</v>
      </c>
      <c r="G52" s="5">
        <v>1</v>
      </c>
      <c r="H52" s="5">
        <v>0</v>
      </c>
      <c r="I52" s="5">
        <f t="shared" si="5"/>
        <v>130</v>
      </c>
      <c r="J52" s="5" t="s">
        <v>103</v>
      </c>
      <c r="K52" s="5">
        <v>20000000</v>
      </c>
      <c r="L52" s="5">
        <v>19000000</v>
      </c>
      <c r="M52" s="5">
        <v>400000</v>
      </c>
      <c r="N52" s="5">
        <f t="shared" si="3"/>
        <v>53</v>
      </c>
      <c r="O52" s="5">
        <v>53</v>
      </c>
      <c r="P52" s="5">
        <f t="shared" si="4"/>
        <v>144</v>
      </c>
      <c r="Q52" s="5">
        <v>144</v>
      </c>
    </row>
    <row r="53" spans="1:17">
      <c r="A53" s="16">
        <v>0</v>
      </c>
      <c r="B53" s="5"/>
      <c r="C53" s="13"/>
      <c r="D53" s="5">
        <v>102</v>
      </c>
      <c r="E53" s="5" t="s">
        <v>81</v>
      </c>
      <c r="F53" s="5">
        <v>0</v>
      </c>
      <c r="G53" s="5">
        <v>1</v>
      </c>
      <c r="H53" s="5">
        <v>0</v>
      </c>
      <c r="I53" s="5">
        <f t="shared" si="5"/>
        <v>130</v>
      </c>
      <c r="J53" s="5" t="s">
        <v>103</v>
      </c>
      <c r="K53" s="5">
        <v>22000000</v>
      </c>
      <c r="L53" s="5">
        <v>20900000</v>
      </c>
      <c r="M53" s="5">
        <v>440000</v>
      </c>
      <c r="N53" s="5">
        <f t="shared" si="3"/>
        <v>62</v>
      </c>
      <c r="O53" s="5">
        <v>62</v>
      </c>
      <c r="P53" s="5">
        <f t="shared" si="4"/>
        <v>150</v>
      </c>
      <c r="Q53" s="5">
        <v>150</v>
      </c>
    </row>
    <row r="54" spans="1:17">
      <c r="A54" s="16">
        <v>0</v>
      </c>
      <c r="B54" s="5"/>
      <c r="C54" s="13"/>
      <c r="D54" s="5">
        <v>110</v>
      </c>
      <c r="E54" s="5" t="s">
        <v>82</v>
      </c>
      <c r="F54" s="5">
        <v>0</v>
      </c>
      <c r="G54" s="5">
        <v>1</v>
      </c>
      <c r="H54" s="5">
        <v>0</v>
      </c>
      <c r="I54" s="5">
        <f t="shared" si="5"/>
        <v>130</v>
      </c>
      <c r="J54" s="5" t="str">
        <f>$T$10</f>
        <v>N</v>
      </c>
      <c r="K54" s="5">
        <v>3000000</v>
      </c>
      <c r="L54" s="5">
        <v>2850000</v>
      </c>
      <c r="M54" s="5">
        <v>600000</v>
      </c>
      <c r="N54" s="5">
        <f t="shared" si="3"/>
        <v>0</v>
      </c>
      <c r="O54" s="5">
        <v>55</v>
      </c>
      <c r="P54" s="5">
        <f t="shared" si="4"/>
        <v>0</v>
      </c>
      <c r="Q54" s="5">
        <v>165</v>
      </c>
    </row>
    <row r="55" spans="1:17">
      <c r="A55" s="16">
        <v>0</v>
      </c>
      <c r="B55" s="5"/>
      <c r="C55" s="13"/>
      <c r="D55" s="5">
        <v>120</v>
      </c>
      <c r="E55" s="5" t="s">
        <v>83</v>
      </c>
      <c r="F55" s="5">
        <v>0</v>
      </c>
      <c r="G55" s="5">
        <v>1</v>
      </c>
      <c r="H55" s="5">
        <v>0</v>
      </c>
      <c r="I55" s="5">
        <f t="shared" si="5"/>
        <v>130</v>
      </c>
      <c r="J55" s="5" t="s">
        <v>103</v>
      </c>
      <c r="K55" s="5">
        <v>25000000</v>
      </c>
      <c r="L55" s="5">
        <v>23750000</v>
      </c>
      <c r="M55" s="5">
        <v>500000</v>
      </c>
      <c r="N55" s="5">
        <f t="shared" si="3"/>
        <v>56</v>
      </c>
      <c r="O55" s="5">
        <v>56</v>
      </c>
      <c r="P55" s="5">
        <f t="shared" si="4"/>
        <v>180</v>
      </c>
      <c r="Q55" s="5">
        <v>180</v>
      </c>
    </row>
    <row r="56" spans="1:17" ht="15.75" thickBot="1">
      <c r="A56" s="16">
        <v>0</v>
      </c>
      <c r="B56" s="5"/>
      <c r="C56" s="14"/>
      <c r="D56" s="5">
        <v>175</v>
      </c>
      <c r="E56" s="5" t="s">
        <v>84</v>
      </c>
      <c r="F56" s="5">
        <v>0</v>
      </c>
      <c r="G56" s="5">
        <v>1</v>
      </c>
      <c r="H56" s="5">
        <v>0</v>
      </c>
      <c r="I56" s="5">
        <f t="shared" si="5"/>
        <v>130</v>
      </c>
      <c r="J56" s="5" t="str">
        <f>$T$10</f>
        <v>N</v>
      </c>
      <c r="K56" s="5">
        <v>5000000</v>
      </c>
      <c r="L56" s="5">
        <v>4750000</v>
      </c>
      <c r="M56" s="5">
        <v>1000000</v>
      </c>
      <c r="N56" s="5">
        <f t="shared" si="3"/>
        <v>0</v>
      </c>
      <c r="O56" s="5">
        <v>87</v>
      </c>
      <c r="P56" s="5">
        <f t="shared" si="4"/>
        <v>0</v>
      </c>
      <c r="Q56" s="5">
        <v>263</v>
      </c>
    </row>
    <row r="57" spans="1:17">
      <c r="A57" s="17">
        <v>0</v>
      </c>
      <c r="B57" s="4"/>
      <c r="C57" s="9" t="s">
        <v>90</v>
      </c>
      <c r="D57" s="4">
        <v>7</v>
      </c>
      <c r="E57" s="4" t="s">
        <v>5</v>
      </c>
      <c r="F57" s="4">
        <v>0</v>
      </c>
      <c r="G57" s="4">
        <v>0</v>
      </c>
      <c r="H57" s="4">
        <v>1</v>
      </c>
      <c r="I57" s="4">
        <f>$T$1</f>
        <v>130</v>
      </c>
      <c r="J57" s="4" t="s">
        <v>103</v>
      </c>
      <c r="K57" s="4">
        <v>90000</v>
      </c>
      <c r="L57" s="4">
        <v>85500</v>
      </c>
      <c r="M57" s="4">
        <v>0</v>
      </c>
      <c r="N57" s="4">
        <f t="shared" ref="N32:N82" si="6">IF(D57&lt;=I57,O57,0)</f>
        <v>6</v>
      </c>
      <c r="O57" s="4">
        <v>6</v>
      </c>
      <c r="P57" s="4">
        <f>IF($D57&lt;=$I57,IF($J57="Y",Q57,0),0)</f>
        <v>7</v>
      </c>
      <c r="Q57" s="4">
        <v>7</v>
      </c>
    </row>
    <row r="58" spans="1:17">
      <c r="A58" s="17">
        <v>0</v>
      </c>
      <c r="B58" s="4"/>
      <c r="C58" s="10"/>
      <c r="D58" s="4">
        <v>9</v>
      </c>
      <c r="E58" s="4" t="s">
        <v>6</v>
      </c>
      <c r="F58" s="4">
        <v>0</v>
      </c>
      <c r="G58" s="4">
        <v>0</v>
      </c>
      <c r="H58" s="4">
        <v>1</v>
      </c>
      <c r="I58" s="4">
        <f>$T$1</f>
        <v>130</v>
      </c>
      <c r="J58" s="4" t="s">
        <v>103</v>
      </c>
      <c r="K58" s="4">
        <v>180000</v>
      </c>
      <c r="L58" s="4">
        <v>171000</v>
      </c>
      <c r="M58" s="4">
        <v>1000</v>
      </c>
      <c r="N58" s="4">
        <f t="shared" si="6"/>
        <v>9</v>
      </c>
      <c r="O58" s="4">
        <v>9</v>
      </c>
      <c r="P58" s="4">
        <f t="shared" ref="P58:P82" si="7">IF($D58&lt;=$I58,IF($J58="Y",Q58,0),0)</f>
        <v>10</v>
      </c>
      <c r="Q58" s="4">
        <v>10</v>
      </c>
    </row>
    <row r="59" spans="1:17">
      <c r="A59" s="17">
        <v>0</v>
      </c>
      <c r="B59" s="4"/>
      <c r="C59" s="10"/>
      <c r="D59" s="4">
        <v>10</v>
      </c>
      <c r="E59" s="4" t="s">
        <v>7</v>
      </c>
      <c r="F59" s="4">
        <v>0</v>
      </c>
      <c r="G59" s="4">
        <v>0</v>
      </c>
      <c r="H59" s="4">
        <v>1</v>
      </c>
      <c r="I59" s="4">
        <f t="shared" ref="I59:I82" si="8">$T$1</f>
        <v>130</v>
      </c>
      <c r="J59" s="4" t="s">
        <v>103</v>
      </c>
      <c r="K59" s="4">
        <v>400000</v>
      </c>
      <c r="L59" s="4">
        <v>380000</v>
      </c>
      <c r="M59" s="4">
        <v>2000</v>
      </c>
      <c r="N59" s="4">
        <f t="shared" si="6"/>
        <v>10</v>
      </c>
      <c r="O59" s="4">
        <v>10</v>
      </c>
      <c r="P59" s="4">
        <f t="shared" si="7"/>
        <v>12</v>
      </c>
      <c r="Q59" s="4">
        <v>12</v>
      </c>
    </row>
    <row r="60" spans="1:17">
      <c r="A60" s="17">
        <v>0</v>
      </c>
      <c r="B60" s="4"/>
      <c r="C60" s="10"/>
      <c r="D60" s="4">
        <v>13</v>
      </c>
      <c r="E60" s="4" t="s">
        <v>8</v>
      </c>
      <c r="F60" s="4">
        <v>0</v>
      </c>
      <c r="G60" s="4">
        <v>0</v>
      </c>
      <c r="H60" s="4">
        <v>1</v>
      </c>
      <c r="I60" s="4">
        <f t="shared" si="8"/>
        <v>130</v>
      </c>
      <c r="J60" s="4" t="s">
        <v>103</v>
      </c>
      <c r="K60" s="4">
        <v>750000</v>
      </c>
      <c r="L60" s="4">
        <v>712500</v>
      </c>
      <c r="M60" s="4">
        <v>7000</v>
      </c>
      <c r="N60" s="4">
        <f t="shared" si="6"/>
        <v>12</v>
      </c>
      <c r="O60" s="4">
        <v>12</v>
      </c>
      <c r="P60" s="4">
        <f t="shared" si="7"/>
        <v>26</v>
      </c>
      <c r="Q60" s="4">
        <v>26</v>
      </c>
    </row>
    <row r="61" spans="1:17">
      <c r="A61" s="17">
        <v>0</v>
      </c>
      <c r="B61" s="4"/>
      <c r="C61" s="10"/>
      <c r="D61" s="4">
        <v>15</v>
      </c>
      <c r="E61" s="4" t="s">
        <v>9</v>
      </c>
      <c r="F61" s="4">
        <v>0</v>
      </c>
      <c r="G61" s="4">
        <v>0</v>
      </c>
      <c r="H61" s="4">
        <v>1</v>
      </c>
      <c r="I61" s="4">
        <f t="shared" si="8"/>
        <v>130</v>
      </c>
      <c r="J61" s="4" t="s">
        <v>103</v>
      </c>
      <c r="K61" s="4">
        <v>1000000</v>
      </c>
      <c r="L61" s="4">
        <v>950000</v>
      </c>
      <c r="M61" s="4">
        <v>10000</v>
      </c>
      <c r="N61" s="4">
        <f t="shared" si="6"/>
        <v>20</v>
      </c>
      <c r="O61" s="4">
        <v>20</v>
      </c>
      <c r="P61" s="4">
        <f t="shared" si="7"/>
        <v>24</v>
      </c>
      <c r="Q61" s="4">
        <v>24</v>
      </c>
    </row>
    <row r="62" spans="1:17">
      <c r="A62" s="17">
        <v>0</v>
      </c>
      <c r="B62" s="4"/>
      <c r="C62" s="10"/>
      <c r="D62" s="4">
        <v>19</v>
      </c>
      <c r="E62" s="4" t="s">
        <v>10</v>
      </c>
      <c r="F62" s="4">
        <v>0</v>
      </c>
      <c r="G62" s="4">
        <v>0</v>
      </c>
      <c r="H62" s="4">
        <v>1</v>
      </c>
      <c r="I62" s="4">
        <f t="shared" si="8"/>
        <v>130</v>
      </c>
      <c r="J62" s="4" t="s">
        <v>103</v>
      </c>
      <c r="K62" s="4">
        <v>1500000</v>
      </c>
      <c r="L62" s="4">
        <v>1425000</v>
      </c>
      <c r="M62" s="4">
        <v>20000</v>
      </c>
      <c r="N62" s="4">
        <f t="shared" si="6"/>
        <v>27</v>
      </c>
      <c r="O62" s="4">
        <v>27</v>
      </c>
      <c r="P62" s="4">
        <f t="shared" si="7"/>
        <v>23</v>
      </c>
      <c r="Q62" s="4">
        <v>23</v>
      </c>
    </row>
    <row r="63" spans="1:17">
      <c r="A63" s="17">
        <v>0</v>
      </c>
      <c r="B63" s="4"/>
      <c r="C63" s="10"/>
      <c r="D63" s="4">
        <v>24</v>
      </c>
      <c r="E63" s="4" t="s">
        <v>11</v>
      </c>
      <c r="F63" s="4">
        <v>0</v>
      </c>
      <c r="G63" s="4">
        <v>0</v>
      </c>
      <c r="H63" s="4">
        <v>1</v>
      </c>
      <c r="I63" s="4">
        <f t="shared" si="8"/>
        <v>130</v>
      </c>
      <c r="J63" s="4" t="s">
        <v>103</v>
      </c>
      <c r="K63" s="4">
        <v>2700000</v>
      </c>
      <c r="L63" s="4">
        <v>2565000</v>
      </c>
      <c r="M63" s="4">
        <v>40000</v>
      </c>
      <c r="N63" s="4">
        <f t="shared" si="6"/>
        <v>26</v>
      </c>
      <c r="O63" s="4">
        <v>26</v>
      </c>
      <c r="P63" s="4">
        <f t="shared" si="7"/>
        <v>32</v>
      </c>
      <c r="Q63" s="4">
        <v>32</v>
      </c>
    </row>
    <row r="64" spans="1:17">
      <c r="A64" s="17">
        <v>0</v>
      </c>
      <c r="B64" s="4"/>
      <c r="C64" s="10"/>
      <c r="D64" s="4">
        <v>29</v>
      </c>
      <c r="E64" s="4" t="s">
        <v>12</v>
      </c>
      <c r="F64" s="4">
        <v>0</v>
      </c>
      <c r="G64" s="4">
        <v>0</v>
      </c>
      <c r="H64" s="4">
        <v>1</v>
      </c>
      <c r="I64" s="4">
        <f t="shared" si="8"/>
        <v>130</v>
      </c>
      <c r="J64" s="4" t="s">
        <v>103</v>
      </c>
      <c r="K64" s="4">
        <v>5000000</v>
      </c>
      <c r="L64" s="4">
        <v>4750000</v>
      </c>
      <c r="M64" s="4">
        <v>55000</v>
      </c>
      <c r="N64" s="4">
        <f t="shared" si="6"/>
        <v>34</v>
      </c>
      <c r="O64" s="4">
        <v>34</v>
      </c>
      <c r="P64" s="4">
        <f t="shared" si="7"/>
        <v>33</v>
      </c>
      <c r="Q64" s="4">
        <v>33</v>
      </c>
    </row>
    <row r="65" spans="1:17">
      <c r="A65" s="17">
        <v>0</v>
      </c>
      <c r="B65" s="4"/>
      <c r="C65" s="10"/>
      <c r="D65" s="4">
        <v>34</v>
      </c>
      <c r="E65" s="4" t="s">
        <v>13</v>
      </c>
      <c r="F65" s="4">
        <v>0</v>
      </c>
      <c r="G65" s="4">
        <v>0</v>
      </c>
      <c r="H65" s="4">
        <v>1</v>
      </c>
      <c r="I65" s="4">
        <f t="shared" si="8"/>
        <v>130</v>
      </c>
      <c r="J65" s="4" t="s">
        <v>103</v>
      </c>
      <c r="K65" s="4">
        <v>6400000</v>
      </c>
      <c r="L65" s="4">
        <v>6080000</v>
      </c>
      <c r="M65" s="4">
        <v>85000</v>
      </c>
      <c r="N65" s="4">
        <f t="shared" si="6"/>
        <v>36</v>
      </c>
      <c r="O65" s="4">
        <v>36</v>
      </c>
      <c r="P65" s="4">
        <f t="shared" si="7"/>
        <v>34</v>
      </c>
      <c r="Q65" s="4">
        <v>34</v>
      </c>
    </row>
    <row r="66" spans="1:17">
      <c r="A66" s="17">
        <v>0</v>
      </c>
      <c r="B66" s="4"/>
      <c r="C66" s="10"/>
      <c r="D66" s="4">
        <v>39</v>
      </c>
      <c r="E66" s="4" t="s">
        <v>14</v>
      </c>
      <c r="F66" s="4">
        <v>0</v>
      </c>
      <c r="G66" s="4">
        <v>0</v>
      </c>
      <c r="H66" s="4">
        <v>1</v>
      </c>
      <c r="I66" s="4">
        <f t="shared" si="8"/>
        <v>130</v>
      </c>
      <c r="J66" s="4" t="s">
        <v>103</v>
      </c>
      <c r="K66" s="4">
        <v>9800000</v>
      </c>
      <c r="L66" s="4">
        <v>9310000</v>
      </c>
      <c r="M66" s="4">
        <v>130000</v>
      </c>
      <c r="N66" s="4">
        <f t="shared" si="6"/>
        <v>32</v>
      </c>
      <c r="O66" s="4">
        <v>32</v>
      </c>
      <c r="P66" s="4">
        <f t="shared" si="7"/>
        <v>48</v>
      </c>
      <c r="Q66" s="4">
        <v>48</v>
      </c>
    </row>
    <row r="67" spans="1:17">
      <c r="A67" s="17">
        <v>0</v>
      </c>
      <c r="B67" s="4"/>
      <c r="C67" s="10"/>
      <c r="D67" s="4">
        <v>44</v>
      </c>
      <c r="E67" s="4" t="s">
        <v>15</v>
      </c>
      <c r="F67" s="4">
        <v>0</v>
      </c>
      <c r="G67" s="4">
        <v>0</v>
      </c>
      <c r="H67" s="4">
        <v>1</v>
      </c>
      <c r="I67" s="4">
        <f t="shared" si="8"/>
        <v>130</v>
      </c>
      <c r="J67" s="4" t="s">
        <v>103</v>
      </c>
      <c r="K67" s="4">
        <v>11000000</v>
      </c>
      <c r="L67" s="4">
        <v>10450000</v>
      </c>
      <c r="M67" s="4">
        <v>165000</v>
      </c>
      <c r="N67" s="4">
        <f t="shared" si="6"/>
        <v>50</v>
      </c>
      <c r="O67" s="4">
        <v>50</v>
      </c>
      <c r="P67" s="4">
        <f t="shared" si="7"/>
        <v>40</v>
      </c>
      <c r="Q67" s="4">
        <v>40</v>
      </c>
    </row>
    <row r="68" spans="1:17">
      <c r="A68" s="17">
        <v>337.17948717949787</v>
      </c>
      <c r="B68" s="4"/>
      <c r="C68" s="10"/>
      <c r="D68" s="4">
        <v>49</v>
      </c>
      <c r="E68" s="4" t="s">
        <v>16</v>
      </c>
      <c r="F68" s="4">
        <v>0</v>
      </c>
      <c r="G68" s="4">
        <v>0</v>
      </c>
      <c r="H68" s="4">
        <v>1</v>
      </c>
      <c r="I68" s="4">
        <f t="shared" si="8"/>
        <v>130</v>
      </c>
      <c r="J68" s="4" t="s">
        <v>103</v>
      </c>
      <c r="K68" s="4">
        <v>12000000</v>
      </c>
      <c r="L68" s="4">
        <v>11400000</v>
      </c>
      <c r="M68" s="4">
        <v>190000</v>
      </c>
      <c r="N68" s="4">
        <f t="shared" si="6"/>
        <v>62</v>
      </c>
      <c r="O68" s="4">
        <v>62</v>
      </c>
      <c r="P68" s="4">
        <f t="shared" si="7"/>
        <v>40</v>
      </c>
      <c r="Q68" s="4">
        <v>40</v>
      </c>
    </row>
    <row r="69" spans="1:17">
      <c r="A69" s="17">
        <v>0</v>
      </c>
      <c r="B69" s="4"/>
      <c r="C69" s="10"/>
      <c r="D69" s="4">
        <v>54</v>
      </c>
      <c r="E69" s="4" t="s">
        <v>17</v>
      </c>
      <c r="F69" s="4">
        <v>0</v>
      </c>
      <c r="G69" s="4">
        <v>0</v>
      </c>
      <c r="H69" s="4">
        <v>1</v>
      </c>
      <c r="I69" s="4">
        <f t="shared" si="8"/>
        <v>130</v>
      </c>
      <c r="J69" s="4" t="s">
        <v>103</v>
      </c>
      <c r="K69" s="4">
        <v>16000000</v>
      </c>
      <c r="L69" s="4">
        <v>15200000</v>
      </c>
      <c r="M69" s="4">
        <v>240000</v>
      </c>
      <c r="N69" s="4">
        <f t="shared" si="6"/>
        <v>53</v>
      </c>
      <c r="O69" s="4">
        <v>53</v>
      </c>
      <c r="P69" s="4">
        <f t="shared" si="7"/>
        <v>57</v>
      </c>
      <c r="Q69" s="4">
        <v>57</v>
      </c>
    </row>
    <row r="70" spans="1:17">
      <c r="A70" s="17">
        <v>0</v>
      </c>
      <c r="B70" s="4"/>
      <c r="C70" s="10"/>
      <c r="D70" s="4">
        <v>59</v>
      </c>
      <c r="E70" s="4" t="s">
        <v>18</v>
      </c>
      <c r="F70" s="4">
        <v>0</v>
      </c>
      <c r="G70" s="4">
        <v>0</v>
      </c>
      <c r="H70" s="4">
        <v>1</v>
      </c>
      <c r="I70" s="4">
        <f t="shared" si="8"/>
        <v>130</v>
      </c>
      <c r="J70" s="4" t="s">
        <v>103</v>
      </c>
      <c r="K70" s="4">
        <v>20000000</v>
      </c>
      <c r="L70" s="4">
        <v>19000000</v>
      </c>
      <c r="M70" s="4">
        <v>300000</v>
      </c>
      <c r="N70" s="4">
        <f t="shared" si="6"/>
        <v>70</v>
      </c>
      <c r="O70" s="4">
        <v>70</v>
      </c>
      <c r="P70" s="4">
        <f t="shared" si="7"/>
        <v>60</v>
      </c>
      <c r="Q70" s="4">
        <v>60</v>
      </c>
    </row>
    <row r="71" spans="1:17">
      <c r="A71" s="17">
        <v>0</v>
      </c>
      <c r="B71" s="4"/>
      <c r="C71" s="10"/>
      <c r="D71" s="4">
        <v>64</v>
      </c>
      <c r="E71" s="4" t="s">
        <v>19</v>
      </c>
      <c r="F71" s="4">
        <v>0</v>
      </c>
      <c r="G71" s="4">
        <v>0</v>
      </c>
      <c r="H71" s="4">
        <v>1</v>
      </c>
      <c r="I71" s="4">
        <f t="shared" si="8"/>
        <v>130</v>
      </c>
      <c r="J71" s="4" t="s">
        <v>103</v>
      </c>
      <c r="K71" s="4">
        <v>21000000</v>
      </c>
      <c r="L71" s="4">
        <v>19950000</v>
      </c>
      <c r="M71" s="4">
        <v>320000</v>
      </c>
      <c r="N71" s="4">
        <f t="shared" si="6"/>
        <v>85</v>
      </c>
      <c r="O71" s="4">
        <v>85</v>
      </c>
      <c r="P71" s="4">
        <f t="shared" si="7"/>
        <v>45</v>
      </c>
      <c r="Q71" s="4">
        <v>45</v>
      </c>
    </row>
    <row r="72" spans="1:17">
      <c r="A72" s="17">
        <v>0</v>
      </c>
      <c r="B72" s="4"/>
      <c r="C72" s="10"/>
      <c r="D72" s="4">
        <v>69</v>
      </c>
      <c r="E72" s="4" t="s">
        <v>20</v>
      </c>
      <c r="F72" s="4">
        <v>0</v>
      </c>
      <c r="G72" s="4">
        <v>0</v>
      </c>
      <c r="H72" s="4">
        <v>1</v>
      </c>
      <c r="I72" s="4">
        <f t="shared" si="8"/>
        <v>130</v>
      </c>
      <c r="J72" s="4" t="s">
        <v>103</v>
      </c>
      <c r="K72" s="4">
        <v>22000000</v>
      </c>
      <c r="L72" s="4">
        <v>20900000</v>
      </c>
      <c r="M72" s="4">
        <v>330000</v>
      </c>
      <c r="N72" s="4">
        <f t="shared" si="6"/>
        <v>76</v>
      </c>
      <c r="O72" s="4">
        <v>76</v>
      </c>
      <c r="P72" s="4">
        <f t="shared" si="7"/>
        <v>64</v>
      </c>
      <c r="Q72" s="4">
        <v>64</v>
      </c>
    </row>
    <row r="73" spans="1:17">
      <c r="A73" s="17">
        <v>0</v>
      </c>
      <c r="B73" s="4"/>
      <c r="C73" s="10"/>
      <c r="D73" s="4">
        <v>74</v>
      </c>
      <c r="E73" s="4" t="s">
        <v>21</v>
      </c>
      <c r="F73" s="4">
        <v>0</v>
      </c>
      <c r="G73" s="4">
        <v>0</v>
      </c>
      <c r="H73" s="4">
        <v>1</v>
      </c>
      <c r="I73" s="4">
        <f t="shared" si="8"/>
        <v>130</v>
      </c>
      <c r="J73" s="4" t="s">
        <v>103</v>
      </c>
      <c r="K73" s="4">
        <v>23000000</v>
      </c>
      <c r="L73" s="4">
        <v>21850000</v>
      </c>
      <c r="M73" s="4">
        <v>350000</v>
      </c>
      <c r="N73" s="4">
        <f t="shared" si="6"/>
        <v>72</v>
      </c>
      <c r="O73" s="4">
        <v>72</v>
      </c>
      <c r="P73" s="4">
        <f t="shared" si="7"/>
        <v>78</v>
      </c>
      <c r="Q73" s="4">
        <v>78</v>
      </c>
    </row>
    <row r="74" spans="1:17">
      <c r="A74" s="17">
        <v>0</v>
      </c>
      <c r="B74" s="4"/>
      <c r="C74" s="10"/>
      <c r="D74" s="4">
        <v>79</v>
      </c>
      <c r="E74" s="4" t="s">
        <v>22</v>
      </c>
      <c r="F74" s="4">
        <v>0</v>
      </c>
      <c r="G74" s="4">
        <v>0</v>
      </c>
      <c r="H74" s="4">
        <v>1</v>
      </c>
      <c r="I74" s="4">
        <f t="shared" si="8"/>
        <v>130</v>
      </c>
      <c r="J74" s="4" t="s">
        <v>103</v>
      </c>
      <c r="K74" s="4">
        <v>26000000</v>
      </c>
      <c r="L74" s="4">
        <v>24700000</v>
      </c>
      <c r="M74" s="4">
        <v>380000</v>
      </c>
      <c r="N74" s="4">
        <f t="shared" si="6"/>
        <v>88</v>
      </c>
      <c r="O74" s="4">
        <v>88</v>
      </c>
      <c r="P74" s="4">
        <f t="shared" si="7"/>
        <v>74</v>
      </c>
      <c r="Q74" s="4">
        <v>74</v>
      </c>
    </row>
    <row r="75" spans="1:17">
      <c r="A75" s="17">
        <v>0</v>
      </c>
      <c r="B75" s="4"/>
      <c r="C75" s="10"/>
      <c r="D75" s="4">
        <v>84</v>
      </c>
      <c r="E75" s="4" t="s">
        <v>23</v>
      </c>
      <c r="F75" s="4">
        <v>0</v>
      </c>
      <c r="G75" s="4">
        <v>0</v>
      </c>
      <c r="H75" s="4">
        <v>1</v>
      </c>
      <c r="I75" s="4">
        <f t="shared" si="8"/>
        <v>130</v>
      </c>
      <c r="J75" s="4" t="s">
        <v>103</v>
      </c>
      <c r="K75" s="4">
        <v>27000000</v>
      </c>
      <c r="L75" s="4">
        <v>25650000</v>
      </c>
      <c r="M75" s="4">
        <v>410000</v>
      </c>
      <c r="N75" s="4">
        <f t="shared" si="6"/>
        <v>74</v>
      </c>
      <c r="O75" s="4">
        <v>74</v>
      </c>
      <c r="P75" s="4">
        <f t="shared" si="7"/>
        <v>95</v>
      </c>
      <c r="Q75" s="4">
        <v>95</v>
      </c>
    </row>
    <row r="76" spans="1:17">
      <c r="A76" s="17">
        <v>0</v>
      </c>
      <c r="B76" s="4"/>
      <c r="C76" s="10"/>
      <c r="D76" s="4">
        <v>89</v>
      </c>
      <c r="E76" s="4" t="s">
        <v>24</v>
      </c>
      <c r="F76" s="4">
        <v>0</v>
      </c>
      <c r="G76" s="4">
        <v>0</v>
      </c>
      <c r="H76" s="4">
        <v>1</v>
      </c>
      <c r="I76" s="4">
        <f t="shared" si="8"/>
        <v>130</v>
      </c>
      <c r="J76" s="4" t="s">
        <v>103</v>
      </c>
      <c r="K76" s="4">
        <v>31000000</v>
      </c>
      <c r="L76" s="4">
        <v>29450000</v>
      </c>
      <c r="M76" s="4">
        <v>440000</v>
      </c>
      <c r="N76" s="4">
        <f t="shared" si="6"/>
        <v>106</v>
      </c>
      <c r="O76" s="4">
        <v>106</v>
      </c>
      <c r="P76" s="4">
        <f t="shared" si="7"/>
        <v>78</v>
      </c>
      <c r="Q76" s="4">
        <v>78</v>
      </c>
    </row>
    <row r="77" spans="1:17">
      <c r="A77" s="17">
        <v>0</v>
      </c>
      <c r="B77" s="4"/>
      <c r="C77" s="10"/>
      <c r="D77" s="4">
        <v>94</v>
      </c>
      <c r="E77" s="4" t="s">
        <v>25</v>
      </c>
      <c r="F77" s="4">
        <v>0</v>
      </c>
      <c r="G77" s="4">
        <v>0</v>
      </c>
      <c r="H77" s="4">
        <v>1</v>
      </c>
      <c r="I77" s="4">
        <f t="shared" si="8"/>
        <v>130</v>
      </c>
      <c r="J77" s="4" t="s">
        <v>103</v>
      </c>
      <c r="K77" s="4">
        <v>32000000</v>
      </c>
      <c r="L77" s="4">
        <v>30400000</v>
      </c>
      <c r="M77" s="4">
        <v>450000</v>
      </c>
      <c r="N77" s="4">
        <f t="shared" si="6"/>
        <v>82</v>
      </c>
      <c r="O77" s="4">
        <v>82</v>
      </c>
      <c r="P77" s="4">
        <f t="shared" si="7"/>
        <v>110</v>
      </c>
      <c r="Q77" s="4">
        <v>110</v>
      </c>
    </row>
    <row r="78" spans="1:17">
      <c r="A78" s="17">
        <v>0</v>
      </c>
      <c r="B78" s="4"/>
      <c r="C78" s="10"/>
      <c r="D78" s="4">
        <v>99</v>
      </c>
      <c r="E78" s="4" t="s">
        <v>26</v>
      </c>
      <c r="F78" s="4">
        <v>0</v>
      </c>
      <c r="G78" s="4">
        <v>0</v>
      </c>
      <c r="H78" s="4">
        <v>1</v>
      </c>
      <c r="I78" s="4">
        <f t="shared" si="8"/>
        <v>130</v>
      </c>
      <c r="J78" s="4" t="s">
        <v>103</v>
      </c>
      <c r="K78" s="4">
        <v>33500000</v>
      </c>
      <c r="L78" s="4">
        <v>31825000</v>
      </c>
      <c r="M78" s="4">
        <v>470000</v>
      </c>
      <c r="N78" s="4">
        <f t="shared" si="6"/>
        <v>112</v>
      </c>
      <c r="O78" s="4">
        <v>112</v>
      </c>
      <c r="P78" s="4">
        <f t="shared" si="7"/>
        <v>89</v>
      </c>
      <c r="Q78" s="4">
        <v>89</v>
      </c>
    </row>
    <row r="79" spans="1:17">
      <c r="A79" s="17">
        <v>0</v>
      </c>
      <c r="B79" s="4"/>
      <c r="C79" s="10"/>
      <c r="D79" s="4">
        <v>112</v>
      </c>
      <c r="E79" s="4" t="s">
        <v>27</v>
      </c>
      <c r="F79" s="4">
        <v>0</v>
      </c>
      <c r="G79" s="4">
        <v>0</v>
      </c>
      <c r="H79" s="4">
        <v>1</v>
      </c>
      <c r="I79" s="4">
        <f t="shared" si="8"/>
        <v>130</v>
      </c>
      <c r="J79" s="4" t="s">
        <v>103</v>
      </c>
      <c r="K79" s="4">
        <v>37500000</v>
      </c>
      <c r="L79" s="4">
        <v>35625000</v>
      </c>
      <c r="M79" s="4">
        <v>540000</v>
      </c>
      <c r="N79" s="4">
        <f t="shared" si="6"/>
        <v>128</v>
      </c>
      <c r="O79" s="4">
        <v>128</v>
      </c>
      <c r="P79" s="4">
        <f t="shared" si="7"/>
        <v>100</v>
      </c>
      <c r="Q79" s="4">
        <v>100</v>
      </c>
    </row>
    <row r="80" spans="1:17">
      <c r="A80" s="17">
        <v>312.82051282049446</v>
      </c>
      <c r="B80" s="4"/>
      <c r="C80" s="10"/>
      <c r="D80" s="4">
        <v>125</v>
      </c>
      <c r="E80" s="4" t="s">
        <v>28</v>
      </c>
      <c r="F80" s="4">
        <v>0</v>
      </c>
      <c r="G80" s="4">
        <v>0</v>
      </c>
      <c r="H80" s="4">
        <v>1</v>
      </c>
      <c r="I80" s="4">
        <f t="shared" si="8"/>
        <v>130</v>
      </c>
      <c r="J80" s="4" t="s">
        <v>103</v>
      </c>
      <c r="K80" s="4">
        <v>39000000</v>
      </c>
      <c r="L80" s="4">
        <v>37050000</v>
      </c>
      <c r="M80" s="4">
        <v>580000</v>
      </c>
      <c r="N80" s="4">
        <f t="shared" si="6"/>
        <v>140</v>
      </c>
      <c r="O80" s="4">
        <v>140</v>
      </c>
      <c r="P80" s="4">
        <f t="shared" si="7"/>
        <v>110</v>
      </c>
      <c r="Q80" s="4">
        <v>110</v>
      </c>
    </row>
    <row r="81" spans="1:17">
      <c r="A81" s="17">
        <v>0</v>
      </c>
      <c r="B81" s="4"/>
      <c r="C81" s="10"/>
      <c r="D81" s="4">
        <v>140</v>
      </c>
      <c r="E81" s="4" t="s">
        <v>29</v>
      </c>
      <c r="F81" s="4">
        <v>0</v>
      </c>
      <c r="G81" s="4">
        <v>0</v>
      </c>
      <c r="H81" s="4">
        <v>1</v>
      </c>
      <c r="I81" s="4">
        <f t="shared" si="8"/>
        <v>130</v>
      </c>
      <c r="J81" s="4" t="s">
        <v>103</v>
      </c>
      <c r="K81" s="4">
        <v>49000000</v>
      </c>
      <c r="L81" s="4">
        <v>46550000</v>
      </c>
      <c r="M81" s="4">
        <v>750000</v>
      </c>
      <c r="N81" s="4">
        <f t="shared" si="6"/>
        <v>0</v>
      </c>
      <c r="O81" s="4">
        <v>162</v>
      </c>
      <c r="P81" s="4">
        <f t="shared" si="7"/>
        <v>0</v>
      </c>
      <c r="Q81" s="4">
        <v>148</v>
      </c>
    </row>
    <row r="82" spans="1:17" ht="15.75" thickBot="1">
      <c r="A82" s="17">
        <v>0</v>
      </c>
      <c r="B82" s="4"/>
      <c r="C82" s="11"/>
      <c r="D82" s="4">
        <v>200</v>
      </c>
      <c r="E82" s="4" t="s">
        <v>30</v>
      </c>
      <c r="F82" s="4">
        <v>0</v>
      </c>
      <c r="G82" s="4">
        <v>0</v>
      </c>
      <c r="H82" s="4">
        <v>1</v>
      </c>
      <c r="I82" s="4">
        <f t="shared" si="8"/>
        <v>130</v>
      </c>
      <c r="J82" s="4" t="s">
        <v>103</v>
      </c>
      <c r="K82" s="4">
        <v>60000000</v>
      </c>
      <c r="L82" s="4">
        <v>57000000</v>
      </c>
      <c r="M82" s="4">
        <v>900000</v>
      </c>
      <c r="N82" s="4">
        <f t="shared" si="6"/>
        <v>0</v>
      </c>
      <c r="O82" s="4">
        <v>225</v>
      </c>
      <c r="P82" s="4">
        <f t="shared" si="7"/>
        <v>0</v>
      </c>
      <c r="Q82" s="4">
        <v>175</v>
      </c>
    </row>
  </sheetData>
  <mergeCells count="4">
    <mergeCell ref="C3:C30"/>
    <mergeCell ref="C31:C56"/>
    <mergeCell ref="C57:C82"/>
    <mergeCell ref="S20:T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20"/>
  <sheetViews>
    <sheetView workbookViewId="0">
      <selection activeCell="B22" sqref="B22"/>
    </sheetView>
  </sheetViews>
  <sheetFormatPr defaultRowHeight="15"/>
  <cols>
    <col min="2" max="2" width="140.7109375" bestFit="1" customWidth="1"/>
  </cols>
  <sheetData>
    <row r="3" spans="1:2">
      <c r="B3" s="2" t="s">
        <v>108</v>
      </c>
    </row>
    <row r="5" spans="1:2">
      <c r="B5" t="s">
        <v>119</v>
      </c>
    </row>
    <row r="6" spans="1:2">
      <c r="A6" t="s">
        <v>124</v>
      </c>
      <c r="B6" s="28" t="s">
        <v>123</v>
      </c>
    </row>
    <row r="7" spans="1:2">
      <c r="A7" t="s">
        <v>125</v>
      </c>
      <c r="B7" s="28" t="s">
        <v>126</v>
      </c>
    </row>
    <row r="9" spans="1:2">
      <c r="B9" t="s">
        <v>109</v>
      </c>
    </row>
    <row r="10" spans="1:2">
      <c r="B10" t="s">
        <v>110</v>
      </c>
    </row>
    <row r="11" spans="1:2">
      <c r="B11" t="s">
        <v>111</v>
      </c>
    </row>
    <row r="12" spans="1:2">
      <c r="B12" t="s">
        <v>112</v>
      </c>
    </row>
    <row r="13" spans="1:2">
      <c r="B13" t="s">
        <v>121</v>
      </c>
    </row>
    <row r="14" spans="1:2">
      <c r="B14" s="20" t="s">
        <v>118</v>
      </c>
    </row>
    <row r="15" spans="1:2">
      <c r="B15" s="20" t="s">
        <v>113</v>
      </c>
    </row>
    <row r="16" spans="1:2">
      <c r="B16" s="20" t="s">
        <v>114</v>
      </c>
    </row>
    <row r="17" spans="2:2">
      <c r="B17" t="s">
        <v>115</v>
      </c>
    </row>
    <row r="18" spans="2:2">
      <c r="B18" t="s">
        <v>116</v>
      </c>
    </row>
    <row r="20" spans="2:2">
      <c r="B20" t="s">
        <v>117</v>
      </c>
    </row>
  </sheetData>
  <hyperlinks>
    <hyperlink ref="B6" r:id="rId1"/>
    <hyperlink ref="B7" r:id="rId2" location="Bminstalling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Equipment</vt:lpstr>
      <vt:lpstr>Instructions</vt:lpstr>
    </vt:vector>
  </TitlesOfParts>
  <Company>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2011-02-12T19:07:04Z</dcterms:created>
  <dcterms:modified xsi:type="dcterms:W3CDTF">2011-02-13T16:41:43Z</dcterms:modified>
</cp:coreProperties>
</file>